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S:\MCPaCD\F - SMMC Plan Communications\d DRAFTS IN PROGRESS\b3 RCN 2022-06 Service Auth Performance Outcome SAPO Report\"/>
    </mc:Choice>
  </mc:AlternateContent>
  <xr:revisionPtr revIDLastSave="0" documentId="13_ncr:1_{9A440AAD-9DB3-4852-9CCC-65655422E3BA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MMC Authorization Overview" sheetId="10" state="hidden" r:id="rId1"/>
    <sheet name="Instructions" sheetId="12" r:id="rId2"/>
    <sheet name="SMMC Authorization Outcome" sheetId="1" r:id="rId3"/>
    <sheet name="Dental Authorization Overview" sheetId="11" state="hidden" r:id="rId4"/>
    <sheet name="Dental Authorization Outcome" sheetId="5" r:id="rId5"/>
    <sheet name="Authorization Timeliness" sheetId="6" r:id="rId6"/>
    <sheet name="Timeliness Outcome" sheetId="13" state="hidden" r:id="rId7"/>
    <sheet name="Pending Authorizations" sheetId="9" state="hidden" r:id="rId8"/>
    <sheet name="Data" sheetId="8" state="hidden" r:id="rId9"/>
  </sheets>
  <externalReferences>
    <externalReference r:id="rId10"/>
    <externalReference r:id="rId11"/>
  </externalReferences>
  <definedNames>
    <definedName name="_xlnm._FilterDatabase" localSheetId="5" hidden="1">'Authorization Timeliness'!$A$11:$AG$683</definedName>
    <definedName name="_xlnm._FilterDatabase" localSheetId="4" hidden="1">'Dental Authorization Outcome'!$A$11:$N$27</definedName>
    <definedName name="_xlnm._FilterDatabase" localSheetId="2" hidden="1">'SMMC Authorization Outcome'!$A$11:$N$11</definedName>
    <definedName name="AgeGroup" localSheetId="4">[1]Values!#REF!</definedName>
    <definedName name="AgeGroup" localSheetId="3">[1]Values!#REF!</definedName>
    <definedName name="AgeGroup" localSheetId="7">[1]Values!#REF!</definedName>
    <definedName name="AgeGroup" localSheetId="0">[1]Values!#REF!</definedName>
    <definedName name="AgeGroup">[1]Values!#REF!</definedName>
    <definedName name="Custody">[1]Values!$C$1:$C$2</definedName>
    <definedName name="Gender" localSheetId="4">[1]Values!#REF!</definedName>
    <definedName name="Gender" localSheetId="3">[1]Values!#REF!</definedName>
    <definedName name="Gender" localSheetId="7">[1]Values!#REF!</definedName>
    <definedName name="Gender" localSheetId="0">[1]Values!#REF!</definedName>
    <definedName name="Gender">[1]Values!#REF!</definedName>
    <definedName name="SippServiceProvider">[1]Values!$A$1:$A$12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B7" i="13"/>
  <c r="B6" i="13"/>
  <c r="B5" i="13"/>
  <c r="K7" i="13"/>
  <c r="J7" i="13"/>
  <c r="H7" i="13"/>
  <c r="E7" i="13"/>
  <c r="D7" i="13"/>
  <c r="K6" i="13"/>
  <c r="J6" i="13"/>
  <c r="L6" i="13" s="1"/>
  <c r="H6" i="13"/>
  <c r="M6" i="13" s="1"/>
  <c r="E6" i="13"/>
  <c r="D6" i="13"/>
  <c r="K5" i="13"/>
  <c r="M5" i="13" s="1"/>
  <c r="J5" i="13"/>
  <c r="L5" i="13" s="1"/>
  <c r="H5" i="13"/>
  <c r="E5" i="13"/>
  <c r="D5" i="13"/>
  <c r="L4" i="13"/>
  <c r="K4" i="13"/>
  <c r="K8" i="13" s="1"/>
  <c r="J4" i="13"/>
  <c r="J8" i="13" s="1"/>
  <c r="H4" i="13"/>
  <c r="H8" i="13" s="1"/>
  <c r="E4" i="13"/>
  <c r="E8" i="13" s="1"/>
  <c r="D4" i="13"/>
  <c r="F5" i="13" l="1"/>
  <c r="G6" i="13"/>
  <c r="L7" i="13"/>
  <c r="F7" i="13"/>
  <c r="M7" i="13"/>
  <c r="G7" i="13"/>
  <c r="F6" i="13"/>
  <c r="B8" i="13"/>
  <c r="G8" i="13" s="1"/>
  <c r="G5" i="13"/>
  <c r="F4" i="13"/>
  <c r="L8" i="13"/>
  <c r="M8" i="13"/>
  <c r="G4" i="13"/>
  <c r="M4" i="13"/>
  <c r="D8" i="13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M27" i="5"/>
  <c r="K27" i="5"/>
  <c r="I27" i="5"/>
  <c r="G27" i="5"/>
  <c r="E27" i="5"/>
  <c r="C27" i="5"/>
  <c r="B27" i="5"/>
  <c r="F8" i="13" l="1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1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P36" i="6" l="1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D52" i="1" l="1"/>
  <c r="D53" i="1"/>
  <c r="D54" i="1"/>
  <c r="D55" i="1"/>
  <c r="F52" i="1"/>
  <c r="F53" i="1"/>
  <c r="F54" i="1"/>
  <c r="F55" i="1"/>
  <c r="H52" i="1"/>
  <c r="H53" i="1"/>
  <c r="H54" i="1"/>
  <c r="H55" i="1"/>
  <c r="J52" i="1"/>
  <c r="J53" i="1"/>
  <c r="J54" i="1"/>
  <c r="J55" i="1"/>
  <c r="L52" i="1"/>
  <c r="L53" i="1"/>
  <c r="L54" i="1"/>
  <c r="L55" i="1"/>
  <c r="N52" i="1"/>
  <c r="N53" i="1"/>
  <c r="N54" i="1"/>
  <c r="N55" i="1"/>
  <c r="D45" i="1"/>
  <c r="D46" i="1"/>
  <c r="D47" i="1"/>
  <c r="D48" i="1"/>
  <c r="D49" i="1"/>
  <c r="D50" i="1"/>
  <c r="D51" i="1"/>
  <c r="F45" i="1"/>
  <c r="F46" i="1"/>
  <c r="F47" i="1"/>
  <c r="F48" i="1"/>
  <c r="F49" i="1"/>
  <c r="F50" i="1"/>
  <c r="F51" i="1"/>
  <c r="H45" i="1"/>
  <c r="H46" i="1"/>
  <c r="H47" i="1"/>
  <c r="H48" i="1"/>
  <c r="H49" i="1"/>
  <c r="H50" i="1"/>
  <c r="H51" i="1"/>
  <c r="J45" i="1"/>
  <c r="J46" i="1"/>
  <c r="J47" i="1"/>
  <c r="J48" i="1"/>
  <c r="J49" i="1"/>
  <c r="J50" i="1"/>
  <c r="J51" i="1"/>
  <c r="L45" i="1"/>
  <c r="L46" i="1"/>
  <c r="L47" i="1"/>
  <c r="L48" i="1"/>
  <c r="L49" i="1"/>
  <c r="L50" i="1"/>
  <c r="L51" i="1"/>
  <c r="N45" i="1"/>
  <c r="N46" i="1"/>
  <c r="N47" i="1"/>
  <c r="N48" i="1"/>
  <c r="N49" i="1"/>
  <c r="N50" i="1"/>
  <c r="N51" i="1"/>
  <c r="D13" i="1"/>
  <c r="D14" i="1"/>
  <c r="D15" i="1"/>
  <c r="D16" i="1"/>
  <c r="D17" i="1"/>
  <c r="D18" i="1"/>
  <c r="D19" i="1"/>
  <c r="D20" i="1"/>
  <c r="D21" i="1"/>
  <c r="D22" i="1"/>
  <c r="D23" i="1"/>
  <c r="D24" i="1"/>
  <c r="F13" i="1"/>
  <c r="F14" i="1"/>
  <c r="F15" i="1"/>
  <c r="F16" i="1"/>
  <c r="F17" i="1"/>
  <c r="F18" i="1"/>
  <c r="F19" i="1"/>
  <c r="F20" i="1"/>
  <c r="F21" i="1"/>
  <c r="F22" i="1"/>
  <c r="F23" i="1"/>
  <c r="F24" i="1"/>
  <c r="H13" i="1"/>
  <c r="H14" i="1"/>
  <c r="H15" i="1"/>
  <c r="H16" i="1"/>
  <c r="H17" i="1"/>
  <c r="H18" i="1"/>
  <c r="H19" i="1"/>
  <c r="H20" i="1"/>
  <c r="H21" i="1"/>
  <c r="H22" i="1"/>
  <c r="H23" i="1"/>
  <c r="H24" i="1"/>
  <c r="J13" i="1"/>
  <c r="J14" i="1"/>
  <c r="J15" i="1"/>
  <c r="J16" i="1"/>
  <c r="J17" i="1"/>
  <c r="J18" i="1"/>
  <c r="J19" i="1"/>
  <c r="J20" i="1"/>
  <c r="J21" i="1"/>
  <c r="J22" i="1"/>
  <c r="J23" i="1"/>
  <c r="J24" i="1"/>
  <c r="L13" i="1"/>
  <c r="L14" i="1"/>
  <c r="L15" i="1"/>
  <c r="L16" i="1"/>
  <c r="L17" i="1"/>
  <c r="L18" i="1"/>
  <c r="L19" i="1"/>
  <c r="L20" i="1"/>
  <c r="L21" i="1"/>
  <c r="L22" i="1"/>
  <c r="L23" i="1"/>
  <c r="L24" i="1"/>
  <c r="N13" i="1"/>
  <c r="N14" i="1"/>
  <c r="N15" i="1"/>
  <c r="N16" i="1"/>
  <c r="N17" i="1"/>
  <c r="N18" i="1"/>
  <c r="N19" i="1"/>
  <c r="N20" i="1"/>
  <c r="N21" i="1"/>
  <c r="N22" i="1"/>
  <c r="N23" i="1"/>
  <c r="N24" i="1"/>
  <c r="D25" i="1"/>
  <c r="D26" i="1"/>
  <c r="D27" i="1"/>
  <c r="D28" i="1"/>
  <c r="D29" i="1"/>
  <c r="D30" i="1"/>
  <c r="D31" i="1"/>
  <c r="D32" i="1"/>
  <c r="D33" i="1"/>
  <c r="D34" i="1"/>
  <c r="D35" i="1"/>
  <c r="D36" i="1"/>
  <c r="F25" i="1"/>
  <c r="F26" i="1"/>
  <c r="F27" i="1"/>
  <c r="F28" i="1"/>
  <c r="F29" i="1"/>
  <c r="F30" i="1"/>
  <c r="F31" i="1"/>
  <c r="F32" i="1"/>
  <c r="F33" i="1"/>
  <c r="F34" i="1"/>
  <c r="F35" i="1"/>
  <c r="F36" i="1"/>
  <c r="H25" i="1"/>
  <c r="H26" i="1"/>
  <c r="H27" i="1"/>
  <c r="H28" i="1"/>
  <c r="H29" i="1"/>
  <c r="H30" i="1"/>
  <c r="H31" i="1"/>
  <c r="H32" i="1"/>
  <c r="H33" i="1"/>
  <c r="H34" i="1"/>
  <c r="H35" i="1"/>
  <c r="H36" i="1"/>
  <c r="J25" i="1"/>
  <c r="J26" i="1"/>
  <c r="J27" i="1"/>
  <c r="J28" i="1"/>
  <c r="J29" i="1"/>
  <c r="J30" i="1"/>
  <c r="J31" i="1"/>
  <c r="J32" i="1"/>
  <c r="J33" i="1"/>
  <c r="J34" i="1"/>
  <c r="J35" i="1"/>
  <c r="J36" i="1"/>
  <c r="L25" i="1"/>
  <c r="L26" i="1"/>
  <c r="L27" i="1"/>
  <c r="L28" i="1"/>
  <c r="L29" i="1"/>
  <c r="L30" i="1"/>
  <c r="L31" i="1"/>
  <c r="L32" i="1"/>
  <c r="L33" i="1"/>
  <c r="L34" i="1"/>
  <c r="L35" i="1"/>
  <c r="L36" i="1"/>
  <c r="N25" i="1"/>
  <c r="N26" i="1"/>
  <c r="N27" i="1"/>
  <c r="N28" i="1"/>
  <c r="N29" i="1"/>
  <c r="N30" i="1"/>
  <c r="N31" i="1"/>
  <c r="N32" i="1"/>
  <c r="N33" i="1"/>
  <c r="N34" i="1"/>
  <c r="N35" i="1"/>
  <c r="N36" i="1"/>
  <c r="D12" i="5"/>
  <c r="D13" i="5"/>
  <c r="D16" i="5"/>
  <c r="D19" i="5"/>
  <c r="D24" i="5"/>
  <c r="F12" i="5"/>
  <c r="F13" i="5"/>
  <c r="F16" i="5"/>
  <c r="F19" i="5"/>
  <c r="F24" i="5"/>
  <c r="H12" i="5"/>
  <c r="H13" i="5"/>
  <c r="H16" i="5"/>
  <c r="H19" i="5"/>
  <c r="H24" i="5"/>
  <c r="J12" i="5"/>
  <c r="J13" i="5"/>
  <c r="J16" i="5"/>
  <c r="J19" i="5"/>
  <c r="J24" i="5"/>
  <c r="L12" i="5"/>
  <c r="L13" i="5"/>
  <c r="L16" i="5"/>
  <c r="L19" i="5"/>
  <c r="L24" i="5"/>
  <c r="N12" i="5"/>
  <c r="N13" i="5"/>
  <c r="N16" i="5"/>
  <c r="N19" i="5"/>
  <c r="N24" i="5"/>
  <c r="D18" i="5"/>
  <c r="F18" i="5"/>
  <c r="H18" i="5"/>
  <c r="J18" i="5"/>
  <c r="L18" i="5"/>
  <c r="N18" i="5"/>
  <c r="D21" i="5"/>
  <c r="F21" i="5"/>
  <c r="H21" i="5"/>
  <c r="J21" i="5"/>
  <c r="L21" i="5"/>
  <c r="N21" i="5"/>
  <c r="D26" i="5"/>
  <c r="F26" i="5"/>
  <c r="H26" i="5"/>
  <c r="J26" i="5"/>
  <c r="L26" i="5"/>
  <c r="N26" i="5"/>
  <c r="D23" i="5"/>
  <c r="F23" i="5"/>
  <c r="H23" i="5"/>
  <c r="J23" i="5"/>
  <c r="L23" i="5"/>
  <c r="N23" i="5"/>
  <c r="D15" i="5"/>
  <c r="F15" i="5"/>
  <c r="H15" i="5"/>
  <c r="J15" i="5"/>
  <c r="L15" i="5"/>
  <c r="N15" i="5"/>
  <c r="D66" i="1" l="1"/>
  <c r="F66" i="1"/>
  <c r="H66" i="1"/>
  <c r="J66" i="1"/>
  <c r="L66" i="1"/>
  <c r="N66" i="1"/>
  <c r="D57" i="1"/>
  <c r="D58" i="1"/>
  <c r="D59" i="1"/>
  <c r="D60" i="1"/>
  <c r="D61" i="1"/>
  <c r="D62" i="1"/>
  <c r="D63" i="1"/>
  <c r="D64" i="1"/>
  <c r="D65" i="1"/>
  <c r="D67" i="1"/>
  <c r="D68" i="1"/>
  <c r="F57" i="1"/>
  <c r="F58" i="1"/>
  <c r="F59" i="1"/>
  <c r="F60" i="1"/>
  <c r="F61" i="1"/>
  <c r="F62" i="1"/>
  <c r="F63" i="1"/>
  <c r="F64" i="1"/>
  <c r="F65" i="1"/>
  <c r="F67" i="1"/>
  <c r="F68" i="1"/>
  <c r="H57" i="1"/>
  <c r="H58" i="1"/>
  <c r="H59" i="1"/>
  <c r="H60" i="1"/>
  <c r="H61" i="1"/>
  <c r="H62" i="1"/>
  <c r="H63" i="1"/>
  <c r="H64" i="1"/>
  <c r="H65" i="1"/>
  <c r="H67" i="1"/>
  <c r="H68" i="1"/>
  <c r="J57" i="1"/>
  <c r="J58" i="1"/>
  <c r="J59" i="1"/>
  <c r="J60" i="1"/>
  <c r="J61" i="1"/>
  <c r="J62" i="1"/>
  <c r="J63" i="1"/>
  <c r="J64" i="1"/>
  <c r="J65" i="1"/>
  <c r="J67" i="1"/>
  <c r="J68" i="1"/>
  <c r="L57" i="1"/>
  <c r="L58" i="1"/>
  <c r="L59" i="1"/>
  <c r="L60" i="1"/>
  <c r="L61" i="1"/>
  <c r="L62" i="1"/>
  <c r="L63" i="1"/>
  <c r="L64" i="1"/>
  <c r="L65" i="1"/>
  <c r="L67" i="1"/>
  <c r="L68" i="1"/>
  <c r="N57" i="1"/>
  <c r="N58" i="1"/>
  <c r="N59" i="1"/>
  <c r="N60" i="1"/>
  <c r="N61" i="1"/>
  <c r="N62" i="1"/>
  <c r="N63" i="1"/>
  <c r="N64" i="1"/>
  <c r="N65" i="1"/>
  <c r="N67" i="1"/>
  <c r="N68" i="1"/>
  <c r="D38" i="1"/>
  <c r="F38" i="1"/>
  <c r="H38" i="1"/>
  <c r="J38" i="1"/>
  <c r="L38" i="1"/>
  <c r="N38" i="1"/>
  <c r="D22" i="5" l="1"/>
  <c r="D25" i="5"/>
  <c r="D20" i="5"/>
  <c r="D17" i="5"/>
  <c r="D14" i="5"/>
  <c r="C69" i="1"/>
  <c r="D12" i="1"/>
  <c r="D37" i="1"/>
  <c r="D39" i="1"/>
  <c r="D40" i="1"/>
  <c r="D41" i="1"/>
  <c r="D42" i="1"/>
  <c r="D43" i="1"/>
  <c r="D44" i="1"/>
  <c r="G12" i="11"/>
  <c r="G13" i="11"/>
  <c r="G14" i="11"/>
  <c r="G15" i="11"/>
  <c r="G16" i="11"/>
  <c r="C17" i="11"/>
  <c r="D17" i="11"/>
  <c r="E17" i="11"/>
  <c r="F17" i="11"/>
  <c r="G17" i="11"/>
  <c r="F27" i="10"/>
  <c r="E27" i="10"/>
  <c r="D27" i="10"/>
  <c r="C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27" i="10" l="1"/>
  <c r="N14" i="5"/>
  <c r="N22" i="5"/>
  <c r="N25" i="5"/>
  <c r="N20" i="5"/>
  <c r="N17" i="5"/>
  <c r="N12" i="1"/>
  <c r="N37" i="1"/>
  <c r="N39" i="1"/>
  <c r="N40" i="1"/>
  <c r="N41" i="1"/>
  <c r="N42" i="1"/>
  <c r="N43" i="1"/>
  <c r="N44" i="1"/>
  <c r="P30" i="6" l="1"/>
  <c r="P31" i="6"/>
  <c r="P32" i="6"/>
  <c r="P33" i="6"/>
  <c r="P34" i="6"/>
  <c r="P35" i="6"/>
  <c r="R30" i="6"/>
  <c r="R31" i="6"/>
  <c r="R32" i="6"/>
  <c r="R33" i="6"/>
  <c r="R34" i="6"/>
  <c r="R35" i="6"/>
  <c r="F22" i="5" l="1"/>
  <c r="F14" i="5"/>
  <c r="F25" i="5"/>
  <c r="F20" i="5"/>
  <c r="F17" i="5"/>
  <c r="L14" i="5" l="1"/>
  <c r="L22" i="5"/>
  <c r="L25" i="5"/>
  <c r="L20" i="5"/>
  <c r="L17" i="5"/>
  <c r="J14" i="5"/>
  <c r="J22" i="5"/>
  <c r="J25" i="5"/>
  <c r="J20" i="5"/>
  <c r="J17" i="5"/>
  <c r="H14" i="5"/>
  <c r="H22" i="5"/>
  <c r="H25" i="5"/>
  <c r="H20" i="5"/>
  <c r="H17" i="5"/>
  <c r="L12" i="1"/>
  <c r="L37" i="1"/>
  <c r="L39" i="1"/>
  <c r="L40" i="1"/>
  <c r="L41" i="1"/>
  <c r="L42" i="1"/>
  <c r="L43" i="1"/>
  <c r="L44" i="1"/>
  <c r="J12" i="1"/>
  <c r="J37" i="1"/>
  <c r="J39" i="1"/>
  <c r="J40" i="1"/>
  <c r="J41" i="1"/>
  <c r="J42" i="1"/>
  <c r="J43" i="1"/>
  <c r="J44" i="1"/>
  <c r="H12" i="1"/>
  <c r="H37" i="1"/>
  <c r="H39" i="1"/>
  <c r="H40" i="1"/>
  <c r="H41" i="1"/>
  <c r="H42" i="1"/>
  <c r="H43" i="1"/>
  <c r="H44" i="1"/>
  <c r="F12" i="1"/>
  <c r="F37" i="1"/>
  <c r="F39" i="1"/>
  <c r="F40" i="1"/>
  <c r="F41" i="1"/>
  <c r="F42" i="1"/>
  <c r="F43" i="1"/>
  <c r="F44" i="1"/>
  <c r="D27" i="5"/>
  <c r="B69" i="1"/>
  <c r="D69" i="1" s="1"/>
  <c r="R13" i="6" l="1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12" i="6"/>
  <c r="M69" i="1" l="1"/>
  <c r="N69" i="1" s="1"/>
  <c r="K69" i="1"/>
  <c r="L69" i="1" s="1"/>
  <c r="I69" i="1"/>
  <c r="J69" i="1" s="1"/>
  <c r="G69" i="1"/>
  <c r="H69" i="1" s="1"/>
  <c r="E69" i="1"/>
  <c r="F69" i="1" s="1"/>
  <c r="F27" i="5" l="1"/>
  <c r="N27" i="5"/>
  <c r="L27" i="5"/>
  <c r="J27" i="5"/>
  <c r="H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Coulanges, Maxime</author>
  </authors>
  <commentList>
    <comment ref="H1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I11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J11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M11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</commentList>
</comments>
</file>

<file path=xl/sharedStrings.xml><?xml version="1.0" encoding="utf-8"?>
<sst xmlns="http://schemas.openxmlformats.org/spreadsheetml/2006/main" count="466" uniqueCount="262">
  <si>
    <t>Plan Name:</t>
  </si>
  <si>
    <t>Plan Type:</t>
  </si>
  <si>
    <t>Plan 7-Digit Medicaid ID:</t>
  </si>
  <si>
    <t>Report Submission Date:</t>
  </si>
  <si>
    <t>Report Submitted By:</t>
  </si>
  <si>
    <t>Percentage of Requests that Required an Extension in Order to Receive Additional Information</t>
  </si>
  <si>
    <t>This report is due monthly, within fifteen (15) calendar days after the end of the reporting month.</t>
  </si>
  <si>
    <t>Do not make any entries other than those specified below or edit formulas within the template.</t>
  </si>
  <si>
    <t>Health plans will complete each tab as applicable, indicating the plan type using the drop-down menu above the data table.</t>
  </si>
  <si>
    <t>Service Type</t>
  </si>
  <si>
    <t>Private Duty Nursing</t>
  </si>
  <si>
    <t>Physical Therapy</t>
  </si>
  <si>
    <t>Occupational Therapy</t>
  </si>
  <si>
    <t>Speech-Language Pathology</t>
  </si>
  <si>
    <t>Statewide Inpatient Psychiatric  Hospital</t>
  </si>
  <si>
    <t>Total</t>
  </si>
  <si>
    <t>Dental Health Plan</t>
  </si>
  <si>
    <t>Early Intervention Services</t>
  </si>
  <si>
    <t>Medical Foster Care Services</t>
  </si>
  <si>
    <t>Behavioral Health Inpatient</t>
  </si>
  <si>
    <t>Diagnostic Services</t>
  </si>
  <si>
    <t>Preventive Services</t>
  </si>
  <si>
    <t>Restorative Services</t>
  </si>
  <si>
    <t>Periodontics Services</t>
  </si>
  <si>
    <t>Oral and Maxillofacial Surgery</t>
  </si>
  <si>
    <t>Authorization Service Type</t>
  </si>
  <si>
    <t>Authorization Timeliness</t>
  </si>
  <si>
    <t>Standard Authorization</t>
  </si>
  <si>
    <t>Expedited Authorization</t>
  </si>
  <si>
    <t>Dental Authorization Outcome</t>
  </si>
  <si>
    <t>Provider Name</t>
  </si>
  <si>
    <t>Date Notice of Adverse Benefit Determination was Sent to Enrollee 
(MM/DD/YYYY)</t>
  </si>
  <si>
    <t>Date Provider was Notified
(MM/DD/YYYY)</t>
  </si>
  <si>
    <t>Extended Standard Authorization</t>
  </si>
  <si>
    <t>Extended Expedited Authorization</t>
  </si>
  <si>
    <t>Number of Days Between Request Date and Provider Notification Date</t>
  </si>
  <si>
    <t>Number of Days Between Request and Notice of Adverse Benefit Determination</t>
  </si>
  <si>
    <t>Date Service Request was Received by Plan (MM/DD/YYYY)</t>
  </si>
  <si>
    <t>Durable Medical Equipment and Supplies</t>
  </si>
  <si>
    <t>Visual Care Services</t>
  </si>
  <si>
    <t>Home Health Services</t>
  </si>
  <si>
    <t>Transportation Services</t>
  </si>
  <si>
    <t>Comprehensive LTC Plan/LTC Plus Plan</t>
  </si>
  <si>
    <t>Pharmacy Services</t>
  </si>
  <si>
    <t>SMMC Authorization Outcome</t>
  </si>
  <si>
    <t>Targeted Case Management</t>
  </si>
  <si>
    <t>Nursing Facility Services</t>
  </si>
  <si>
    <t>Reporting Month/Year:</t>
  </si>
  <si>
    <t>Enrollee's 
Medicaid ID</t>
  </si>
  <si>
    <t>Enrollee's 
First Name</t>
  </si>
  <si>
    <t>Enrollee's 
Last Name</t>
  </si>
  <si>
    <t>Enrollee's 
Date of Birth (DOB)</t>
  </si>
  <si>
    <t>Provider ID</t>
  </si>
  <si>
    <t>Requested Service Outcome
(Approved, Partially Approved, Or Denied)</t>
  </si>
  <si>
    <t xml:space="preserve">Approved </t>
  </si>
  <si>
    <t>Partially Approved</t>
  </si>
  <si>
    <t>Denied</t>
  </si>
  <si>
    <t>Requested Service Category
(MMA)</t>
  </si>
  <si>
    <t>Requested Service Category
(LTC)</t>
  </si>
  <si>
    <t>Requested Service Category
(Dental)</t>
  </si>
  <si>
    <t>MMA</t>
  </si>
  <si>
    <t>LTC</t>
  </si>
  <si>
    <t>Dental</t>
  </si>
  <si>
    <t>Assistive Care Services</t>
  </si>
  <si>
    <t>Adult Companion Care</t>
  </si>
  <si>
    <t>Adult Day Health Care</t>
  </si>
  <si>
    <t>Assisted Living</t>
  </si>
  <si>
    <t>Attendant Nursing Care</t>
  </si>
  <si>
    <t>Behavioral Management</t>
  </si>
  <si>
    <t>Caregiver Training</t>
  </si>
  <si>
    <t>Care Coordination/Case Management</t>
  </si>
  <si>
    <t>Home Accessibility Adaptation Services</t>
  </si>
  <si>
    <t>Home Delivered Meals</t>
  </si>
  <si>
    <t>Homemaker Services</t>
  </si>
  <si>
    <t>Hospice</t>
  </si>
  <si>
    <t>Intermittent and Skilled Nursing</t>
  </si>
  <si>
    <t>Medical Equipment and Supplies</t>
  </si>
  <si>
    <t>Medication Administration</t>
  </si>
  <si>
    <t>Medication Management</t>
  </si>
  <si>
    <t>Nutritional Assessment/Risk Reduction Services</t>
  </si>
  <si>
    <t>Personal Care</t>
  </si>
  <si>
    <t>Personal Emergency Response Systems (PERS)</t>
  </si>
  <si>
    <t>Respite Care</t>
  </si>
  <si>
    <t>Respiratory Therapy</t>
  </si>
  <si>
    <t>Speech Therapy</t>
  </si>
  <si>
    <t>Transportation</t>
  </si>
  <si>
    <t>Expanded Benefits</t>
  </si>
  <si>
    <t>Managed Care Plan Information</t>
  </si>
  <si>
    <t>Enrollee's Middle Initial</t>
  </si>
  <si>
    <r>
      <t xml:space="preserve">Service Authorization Performance Outcome Report </t>
    </r>
    <r>
      <rPr>
        <b/>
        <sz val="18"/>
        <color rgb="FFFF0000"/>
        <rFont val="Cambria"/>
        <family val="1"/>
      </rPr>
      <t>(Test Draft 06062019)</t>
    </r>
  </si>
  <si>
    <t>Pending Authorizations</t>
  </si>
  <si>
    <t>Number of Days Between Report Last Day of Reporting Month and Received Date</t>
  </si>
  <si>
    <t>SMMC Authorization Overview</t>
  </si>
  <si>
    <t>Number of Requests Received in the Reporting Month that Required an Extension in Order to Receive Additional Information</t>
  </si>
  <si>
    <t>Dental Authorization Overview</t>
  </si>
  <si>
    <t>Percentage of Requested Services Fully Approved</t>
  </si>
  <si>
    <t>Number of Requests Pending at End of the Reporting Month</t>
  </si>
  <si>
    <t>Number of Requests Completed</t>
  </si>
  <si>
    <t>Number of Requests Received</t>
  </si>
  <si>
    <t>Number of Requests Pending At Beginning of the Reporting Month</t>
  </si>
  <si>
    <t>Adjunctive General Services</t>
  </si>
  <si>
    <t>Endodontic Services</t>
  </si>
  <si>
    <t>Orthodontic Services</t>
  </si>
  <si>
    <t>Periodontal Services</t>
  </si>
  <si>
    <t>Prosthodontic Services</t>
  </si>
  <si>
    <t>Surgical Procedures and Extractions</t>
  </si>
  <si>
    <t>Provider Medicaid ID</t>
  </si>
  <si>
    <t xml:space="preserve">Child Health Services Targeted Case Management </t>
  </si>
  <si>
    <t>Regional Perinatal Intensive Care Center</t>
  </si>
  <si>
    <t>Statewide Inpatient Psychiatric Program</t>
  </si>
  <si>
    <t>Allergy</t>
  </si>
  <si>
    <t>Ambulance Transportation</t>
  </si>
  <si>
    <t>Ambulatory Surgical Center</t>
  </si>
  <si>
    <t>Anesthesia</t>
  </si>
  <si>
    <t>Assistive Care</t>
  </si>
  <si>
    <t>Behavioral Health Overlay</t>
  </si>
  <si>
    <t>Cardiovascular</t>
  </si>
  <si>
    <t>Chiropractic</t>
  </si>
  <si>
    <t>Community Behavioral Health</t>
  </si>
  <si>
    <t>Dialysis</t>
  </si>
  <si>
    <t>Early Intervention</t>
  </si>
  <si>
    <t>Evaluation and Management</t>
  </si>
  <si>
    <t>Gastrointestinal</t>
  </si>
  <si>
    <t>Genitourinary</t>
  </si>
  <si>
    <t>Hearing</t>
  </si>
  <si>
    <t>Home Health</t>
  </si>
  <si>
    <t>Inpatient Hospital</t>
  </si>
  <si>
    <t>Integumentary</t>
  </si>
  <si>
    <t>Laboratory</t>
  </si>
  <si>
    <t>Medical Foster Care</t>
  </si>
  <si>
    <t xml:space="preserve">Mental Health Targeted Case Management </t>
  </si>
  <si>
    <t>Neurology</t>
  </si>
  <si>
    <t>Nursing Facility</t>
  </si>
  <si>
    <t>Orthopedic</t>
  </si>
  <si>
    <t>Outpatient Hospital</t>
  </si>
  <si>
    <t>Pain Management</t>
  </si>
  <si>
    <t>Podiatry</t>
  </si>
  <si>
    <t>Prescribed Drug</t>
  </si>
  <si>
    <t>Radiology Nuclear and Medicine</t>
  </si>
  <si>
    <t>Reproductive</t>
  </si>
  <si>
    <t>Respiratory System</t>
  </si>
  <si>
    <t>Rural Health Clinic</t>
  </si>
  <si>
    <t>Specialized Therapeutic</t>
  </si>
  <si>
    <t>Speech Language Pathology</t>
  </si>
  <si>
    <t>Transplant</t>
  </si>
  <si>
    <t>Visual Aid</t>
  </si>
  <si>
    <t>Visual Care</t>
  </si>
  <si>
    <t>Enrollee 
Last Name</t>
  </si>
  <si>
    <t>Enrollee 
First Name</t>
  </si>
  <si>
    <t>Enrollee Middle Initial</t>
  </si>
  <si>
    <t>Enrollee 
Medicaid ID</t>
  </si>
  <si>
    <t>Emergency &amp; Non Emergency Transportation</t>
  </si>
  <si>
    <t>Emergency &amp; Non-Emergency Transportation</t>
  </si>
  <si>
    <t>MMA HMO, MMA Capitated PSN, MMA Specialty Plan</t>
  </si>
  <si>
    <t>Service Authorization Performance Outcome Report</t>
  </si>
  <si>
    <t xml:space="preserve">Service Authorization Performance Outcome Report </t>
  </si>
  <si>
    <t>Benefit Type:</t>
  </si>
  <si>
    <r>
      <rPr>
        <i/>
        <u/>
        <sz val="11"/>
        <color theme="1"/>
        <rFont val="Arial"/>
        <family val="2"/>
      </rPr>
      <t>Managed Care Plan Name: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complete managed care plan name.</t>
    </r>
  </si>
  <si>
    <r>
      <rPr>
        <i/>
        <u/>
        <sz val="11"/>
        <color theme="1"/>
        <rFont val="Arial"/>
        <family val="2"/>
      </rPr>
      <t>Reporting Month/Year: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of the reporting month and year (e.g. January 2019, February 2019).</t>
    </r>
  </si>
  <si>
    <t>Authorization Outcome (Note tab for SMMC &amp; Dental)</t>
  </si>
  <si>
    <r>
      <t>Service Type:</t>
    </r>
    <r>
      <rPr>
        <i/>
        <sz val="11"/>
        <color theme="1"/>
        <rFont val="Arial"/>
        <family val="2"/>
      </rPr>
      <t xml:space="preserve"> For service authorization of SMMC or Dental services, the Service Types to be reported are listed on the SMMC or Dental Services tab.</t>
    </r>
    <r>
      <rPr>
        <b/>
        <i/>
        <sz val="11"/>
        <color rgb="FFFF0000"/>
        <rFont val="Arial"/>
        <family val="2"/>
      </rPr>
      <t xml:space="preserve"> </t>
    </r>
    <r>
      <rPr>
        <i/>
        <sz val="11"/>
        <color theme="1"/>
        <rFont val="Arial"/>
        <family val="2"/>
      </rPr>
      <t>For definition of Service Types, see Medicaid coverage policy.</t>
    </r>
  </si>
  <si>
    <r>
      <t>Enrollee Last Name:</t>
    </r>
    <r>
      <rPr>
        <i/>
        <sz val="11"/>
        <rFont val="Arial"/>
        <family val="2"/>
      </rPr>
      <t xml:space="preserve"> Enter the last name of the enrollee with no initials and no special characters such as hyphens, parentheses, apostrophes, forward slashes, etc.</t>
    </r>
  </si>
  <si>
    <r>
      <t>Enrollee First Name:</t>
    </r>
    <r>
      <rPr>
        <i/>
        <sz val="11"/>
        <rFont val="Arial"/>
        <family val="2"/>
      </rPr>
      <t xml:space="preserve"> Enter the first name of the enrollee with no initials and no special characters such as hyphens, parentheses, apostrophes, forward slashes, etc.</t>
    </r>
  </si>
  <si>
    <r>
      <t>Enrollee Middle Initial:</t>
    </r>
    <r>
      <rPr>
        <i/>
        <sz val="11"/>
        <rFont val="Arial"/>
        <family val="2"/>
      </rPr>
      <t xml:space="preserve"> Enter the middle initial of the enrollee with no special characters such as hyphens, parentheses, apostrophes, forward slashes, etc.</t>
    </r>
  </si>
  <si>
    <r>
      <t>Enrollee Medicaid ID:</t>
    </r>
    <r>
      <rPr>
        <i/>
        <sz val="11"/>
        <rFont val="Arial"/>
        <family val="2"/>
      </rPr>
      <t xml:space="preserve"> Enter the enrollee's 10-digit Medicaid ID number. All leading and trailing zeros are to be included.</t>
    </r>
  </si>
  <si>
    <r>
      <t>Enrollee Date of Birth (DOB):</t>
    </r>
    <r>
      <rPr>
        <i/>
        <sz val="11"/>
        <rFont val="Arial"/>
        <family val="2"/>
      </rPr>
      <t xml:space="preserve"> Enter the date of birth of the enrollee MM/DD/YYYY.</t>
    </r>
  </si>
  <si>
    <r>
      <t>Provider Name:</t>
    </r>
    <r>
      <rPr>
        <i/>
        <sz val="11"/>
        <rFont val="Arial"/>
        <family val="2"/>
      </rPr>
      <t xml:space="preserve"> Enter the full/complete business name of the provider originating the service authorization request.</t>
    </r>
  </si>
  <si>
    <r>
      <t>Number of Days Between Request Date and Provider Notification Date: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The number of days will auto-calculate.</t>
    </r>
  </si>
  <si>
    <r>
      <t>Number of Days Between Request and Date Notice of Adverse Benefit Determination was Sent: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The number of days will auto-calculate.</t>
    </r>
  </si>
  <si>
    <t>Managed Care Plan Name:</t>
  </si>
  <si>
    <t>Behavioral Health Overlay Services</t>
  </si>
  <si>
    <t>Therapeutic Group Care Services</t>
  </si>
  <si>
    <r>
      <t>Date Provider was Notified (MM/DD/YYYY):</t>
    </r>
    <r>
      <rPr>
        <i/>
        <sz val="11"/>
        <rFont val="Arial"/>
        <family val="2"/>
      </rPr>
      <t xml:space="preserve"> Enter the date the provider was notified of the service authorization decision.</t>
    </r>
  </si>
  <si>
    <r>
      <t>Date Notice of Adverse Benefit Determination was Sent to Enrollee (MM/DD/YYYY):</t>
    </r>
    <r>
      <rPr>
        <i/>
        <sz val="11"/>
        <rFont val="Arial"/>
        <family val="2"/>
      </rPr>
      <t xml:space="preserve"> Enter the date the Notice of Adverse Benefit Determination was sent to the Enrollee.</t>
    </r>
  </si>
  <si>
    <t>Behavioral Health Therapy Services</t>
  </si>
  <si>
    <t>Therapeutic Behavioral On-Site Services for Recipient Under Age of 21 Years</t>
  </si>
  <si>
    <t>Behavioral Health Assessment Services</t>
  </si>
  <si>
    <t>Behavioral Health Community Support and Rehabilitative Services</t>
  </si>
  <si>
    <t>Behavioral Health Outpatient Hospital Services</t>
  </si>
  <si>
    <t>Behavioral Health Specialized Therapeutic Services</t>
  </si>
  <si>
    <t>Behavioral Health Targeted Case Management</t>
  </si>
  <si>
    <t>Early Intervention Services Targeted Case Management</t>
  </si>
  <si>
    <t>Behavioral Health Services</t>
  </si>
  <si>
    <t>Statewide Inpatient Psychiatric Hospital (SIPP)</t>
  </si>
  <si>
    <t>Radiology and Nuclear Medicine</t>
  </si>
  <si>
    <t>Diagnostic Services (Expanded Benefits)</t>
  </si>
  <si>
    <t>Preventive Services (Expanded Benefits)</t>
  </si>
  <si>
    <t>Restorative Services (Expanded Benefits)</t>
  </si>
  <si>
    <t>Periodontics Services (Expanded Benefits)</t>
  </si>
  <si>
    <r>
      <t xml:space="preserve">Percentage of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Requests Partially Approved</t>
    </r>
  </si>
  <si>
    <r>
      <t>Percentage of</t>
    </r>
    <r>
      <rPr>
        <b/>
        <sz val="11"/>
        <color theme="1"/>
        <rFont val="Arial"/>
        <family val="2"/>
      </rPr>
      <t xml:space="preserve"> Requests Denied</t>
    </r>
  </si>
  <si>
    <r>
      <t>Percentage of</t>
    </r>
    <r>
      <rPr>
        <b/>
        <sz val="11"/>
        <color theme="1"/>
        <rFont val="Arial"/>
        <family val="2"/>
      </rPr>
      <t xml:space="preserve"> Requests Referred to a Physician Reviewer or Medical Director</t>
    </r>
  </si>
  <si>
    <t>Date Request was Received by Plan (MM/DD/YYYY)</t>
  </si>
  <si>
    <t>Total Requests Denied</t>
  </si>
  <si>
    <t>Total Requests Referred to a Physician Reviewer or Medical Director</t>
  </si>
  <si>
    <t>Total Requests Partially Approved</t>
  </si>
  <si>
    <t>Total Requested Services Fully Approved</t>
  </si>
  <si>
    <t>Total Requests Completed</t>
  </si>
  <si>
    <t>*MMA Plans do not need to report service authorization data for expanded benefits. Dental Plans must report service authorization data for expanded benefits.</t>
  </si>
  <si>
    <t>Adjunctive General Services (Expanded Benefits)</t>
  </si>
  <si>
    <t>Total Requests Referred to a Dentist Reviewer or Medical Director</t>
  </si>
  <si>
    <t>Percentage of Requests Referred to a Dentist Reviewer or Medical Director</t>
  </si>
  <si>
    <t>Behavioral Health Medical</t>
  </si>
  <si>
    <t>Total Requests Required an Extension in Order to Receive Additional Information</t>
  </si>
  <si>
    <t>Percentage of Requests Required an Extension in Order to Receive Additional Information</t>
  </si>
  <si>
    <t>Enrollee 
Date of Birth (DOB)
(MM/DD/YYYY)</t>
  </si>
  <si>
    <t>Request Referred to a Physician (or Dentist) Reviewer or Medical Director?
(Yes or No)</t>
  </si>
  <si>
    <t>Yes</t>
  </si>
  <si>
    <t>No</t>
  </si>
  <si>
    <t>NA</t>
  </si>
  <si>
    <r>
      <t>Total Requests Completed:</t>
    </r>
    <r>
      <rPr>
        <i/>
        <sz val="11"/>
        <rFont val="Arial"/>
        <family val="2"/>
      </rPr>
      <t xml:space="preserve"> Enter the total number of Service Authorization Requests that were completed during the reporting month.</t>
    </r>
  </si>
  <si>
    <r>
      <rPr>
        <i/>
        <u/>
        <sz val="11"/>
        <rFont val="Arial"/>
        <family val="2"/>
      </rPr>
      <t>Total Requested Services Fully Approved</t>
    </r>
    <r>
      <rPr>
        <i/>
        <sz val="11"/>
        <rFont val="Arial"/>
        <family val="2"/>
      </rPr>
      <t>: Enter the total number of Requested Services that were fully approved during the reporting month.</t>
    </r>
  </si>
  <si>
    <r>
      <rPr>
        <i/>
        <u/>
        <sz val="11"/>
        <rFont val="Arial"/>
        <family val="2"/>
      </rPr>
      <t>Percentage of Requested Services Fully Approved: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>This column automatically calculates the percentage of Service Authorization Requests that were fully approved during the reporting month.</t>
    </r>
  </si>
  <si>
    <r>
      <t>Total Requests Partially Approved:</t>
    </r>
    <r>
      <rPr>
        <i/>
        <sz val="11"/>
        <rFont val="Arial"/>
        <family val="2"/>
      </rPr>
      <t xml:space="preserve"> Enter the total number of Service Authorization Requests that were partially approved during the reporting month (this includes requests for continued authorization that were reduced).</t>
    </r>
  </si>
  <si>
    <r>
      <t>Percentage of Requests Partially Approved: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partially approved during the reporting month (this includes requests for continued authorization that were reduced).</t>
    </r>
  </si>
  <si>
    <r>
      <t>Total Requests Denied:</t>
    </r>
    <r>
      <rPr>
        <i/>
        <sz val="11"/>
        <rFont val="Arial"/>
        <family val="2"/>
      </rPr>
      <t xml:space="preserve"> Enter the total number of Service Authorization Requests that were denied (in whole) during the reporting month.</t>
    </r>
  </si>
  <si>
    <r>
      <t>Percentage of Requests Denied: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denied (in whole) during the reporting month.</t>
    </r>
  </si>
  <si>
    <r>
      <t>Total Requests Referred to a Physician (or Dentist) Reviewer or Medical Director:</t>
    </r>
    <r>
      <rPr>
        <i/>
        <sz val="11"/>
        <rFont val="Arial"/>
        <family val="2"/>
      </rPr>
      <t xml:space="preserve"> Enter the total number of Service Authorization Requests that were referred to a physician reviewer or medical director during the reporting month.</t>
    </r>
  </si>
  <si>
    <r>
      <t>Percentage of Requests Referred to a Physician (or Dentist) Reviewer or Medical Director: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referred to a physician reviewer or medical director during the reporting month.</t>
    </r>
  </si>
  <si>
    <r>
      <t>Total Requests Required an Extension in Order to Receive Additional Information:</t>
    </r>
    <r>
      <rPr>
        <i/>
        <sz val="11"/>
        <rFont val="Arial"/>
        <family val="2"/>
      </rPr>
      <t xml:space="preserve"> Enter the total number of Service Authorization Requests that required an extension in order to request/receive additional information during the reporting month.</t>
    </r>
  </si>
  <si>
    <r>
      <t>Percentage of Requests Required an Extension in Order to Receive Additional Information: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required an extension in order to request/receive additional information during the reporting month.</t>
    </r>
  </si>
  <si>
    <r>
      <t>Requested Service Category (MMA):</t>
    </r>
    <r>
      <rPr>
        <i/>
        <sz val="11"/>
        <rFont val="Arial"/>
        <family val="2"/>
      </rPr>
      <t xml:space="preserve"> Enter the covered service category of the service that was requested for MMA, if applicable. Utilize the following categories listed below:</t>
    </r>
  </si>
  <si>
    <r>
      <t>Requested Service Category (Dental):</t>
    </r>
    <r>
      <rPr>
        <i/>
        <sz val="11"/>
        <rFont val="Arial"/>
        <family val="2"/>
      </rPr>
      <t xml:space="preserve"> Enter the covered service category of the service that was requested for Dental, if applicable. Utilize the following categories listed below:</t>
    </r>
  </si>
  <si>
    <r>
      <t>Authorization Service Type:</t>
    </r>
    <r>
      <rPr>
        <i/>
        <sz val="11"/>
        <rFont val="Arial"/>
        <family val="2"/>
      </rPr>
      <t xml:space="preserve"> Identify if the service request is a Standard Authorization, Extended Standard Authorization, Expedited Authorization, Extended Expedited Authorization. Utilize the following options listed below:</t>
    </r>
  </si>
  <si>
    <r>
      <rPr>
        <i/>
        <u/>
        <sz val="11"/>
        <rFont val="Arial"/>
        <family val="2"/>
      </rPr>
      <t>Requested Service Outcome: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Enter the outcome of the requested service. List if the service was approved, partially approved, or denied. Utilize the following options listed below:</t>
    </r>
  </si>
  <si>
    <r>
      <t>Date Request was Received by Plan (MM/DD/YYYY):</t>
    </r>
    <r>
      <rPr>
        <i/>
        <sz val="11"/>
        <rFont val="Arial"/>
        <family val="2"/>
      </rPr>
      <t xml:space="preserve"> Enter the date the service authorization request was received by the Managed Care Plan.</t>
    </r>
  </si>
  <si>
    <t>Request Required Peer-to-Peer Consultation?
(Yes or No)</t>
  </si>
  <si>
    <t>Total Requests Required Peer-to-Peer Consultation</t>
  </si>
  <si>
    <t>Percentage of Requests Required Peer-to-Peer Consultation</t>
  </si>
  <si>
    <r>
      <t>Total Requests Required Peer-to-Peer Consultation:</t>
    </r>
    <r>
      <rPr>
        <i/>
        <sz val="11"/>
        <rFont val="Arial"/>
        <family val="2"/>
      </rPr>
      <t xml:space="preserve"> Enter the total number of Service Authorization Requests that required a peer-to-peer review during the reporting month.</t>
    </r>
  </si>
  <si>
    <r>
      <t>Percentage of Requests Required Peer-to-Peer Consultation: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 xml:space="preserve">PLEASE DO NOT ALTER THE FORMULA. </t>
    </r>
    <r>
      <rPr>
        <i/>
        <sz val="11"/>
        <rFont val="Arial"/>
        <family val="2"/>
      </rPr>
      <t>This column automatically calculates the percentage of Service Authorization Requests that required a peer-to-peer review during the reporting month.</t>
    </r>
  </si>
  <si>
    <t>* Comprehensive LTC Plans and LTC Plus Plans only need to complete this report for service authorizations for Managed Medical Assistance Program services covered under Attachment II, Exhibit II-A of the SMMC contract.</t>
  </si>
  <si>
    <t>Oral and Maxillofacial Surgery (Expanded Benefits)</t>
  </si>
  <si>
    <r>
      <t>Request Required Peer-to-Peer Consultation? (Yes or No):</t>
    </r>
    <r>
      <rPr>
        <i/>
        <sz val="11"/>
        <rFont val="Arial"/>
        <family val="2"/>
      </rPr>
      <t xml:space="preserve"> Identify if the service authorization request required a peer-to-peer review during the reporting month.</t>
    </r>
  </si>
  <si>
    <t>The Managed Care Plan must report on all service authorization requests completed during the reporting month on the Authorization Timeliness worksheet.</t>
  </si>
  <si>
    <r>
      <t>Request Referred to a Physician (or Dentist) Reviewer or Medical Director? (Yes or No):</t>
    </r>
    <r>
      <rPr>
        <i/>
        <sz val="11"/>
        <rFont val="Arial"/>
        <family val="2"/>
      </rPr>
      <t xml:space="preserve"> Identify if the service authorization requests was referred to a physician reviewer or medical director during the reporting month.</t>
    </r>
  </si>
  <si>
    <t>Plan Reporting Month</t>
  </si>
  <si>
    <t>Plan Reporting Year</t>
  </si>
  <si>
    <t>Plan 7-Digit Medicaid ID</t>
  </si>
  <si>
    <r>
      <t>Provider Medicaid ID:</t>
    </r>
    <r>
      <rPr>
        <i/>
        <sz val="11"/>
        <rFont val="Arial"/>
        <family val="2"/>
      </rPr>
      <t xml:space="preserve"> Enter the Medicaid ID number of the provider originating the service authorization request. If the requesting provider does not have a Medicaid ID number or if the requester is unknown, enter 999999999.  </t>
    </r>
  </si>
  <si>
    <t>Total Authorizations</t>
  </si>
  <si>
    <t>Provider Notification</t>
  </si>
  <si>
    <t>Met</t>
  </si>
  <si>
    <t>Not Met</t>
  </si>
  <si>
    <t>Provider Notification Timeliness Percentage Met</t>
  </si>
  <si>
    <t>Provider Notification Timeliness Percentage Not Met</t>
  </si>
  <si>
    <t>Total NABDs</t>
  </si>
  <si>
    <t>NABD</t>
  </si>
  <si>
    <t>% NABD Authorization Timeliness Standard Met</t>
  </si>
  <si>
    <t>% NABD Authorization timeliness standard Not Met</t>
  </si>
  <si>
    <t>Standard</t>
  </si>
  <si>
    <t>Extended Standard</t>
  </si>
  <si>
    <t>Expedited</t>
  </si>
  <si>
    <t>Extended Expedited</t>
  </si>
  <si>
    <t>Comments</t>
  </si>
  <si>
    <t>Instructions for Completing the Service Authorization Performance Outcome Report</t>
  </si>
  <si>
    <r>
      <t>Comments:</t>
    </r>
    <r>
      <rPr>
        <i/>
        <sz val="11"/>
        <rFont val="Arial"/>
        <family val="2"/>
      </rPr>
      <t xml:space="preserve"> Enter comments to explain why the provider notification and/or NABD was not processed within the required contracted timeframe. Limit responses to 255 characters. If not applicable, leave blank.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</si>
  <si>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managed care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</si>
  <si>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Managed Care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seven-digit managed care plan's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</si>
  <si>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managed care plan submitted the report (MM/DD/YYYY).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</si>
  <si>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managed care plan's contact individual for this report. Exclude titles, "Sr", "Jr", "2nd", etc.</t>
    </r>
  </si>
  <si>
    <t>Managed Care Plan 7-Digit Medicaid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</si>
</sst>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000"/>
    <numFmt numFmtId="165" formatCode="m/d/yyyy;@"/>
    <numFmt numFmtId="166" formatCode="mm/dd/yyyy"/>
    <numFmt numFmtId="167" formatCode="mmmm\ yyyy"/>
    <numFmt numFmtId="168" formatCode="000000000"/>
    <numFmt numFmtId="169" formatCode="0000000"/>
    <numFmt numFmtId="170" formatCode="mm"/>
    <numFmt numFmtId="171" formatCode="yyyy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sz val="18"/>
      <color rgb="FFFF0000"/>
      <name val="Cambria"/>
      <family val="1"/>
    </font>
    <font>
      <b/>
      <sz val="11"/>
      <name val="Calibri"/>
      <family val="2"/>
      <scheme val="minor"/>
    </font>
    <font>
      <b/>
      <sz val="11"/>
      <name val="Cambria"/>
      <family val="1"/>
    </font>
    <font>
      <b/>
      <sz val="10"/>
      <color indexed="81"/>
      <name val="Tahoma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0" xfId="1" applyFont="1" applyProtection="1">
      <protection locked="0"/>
    </xf>
    <xf numFmtId="164" fontId="8" fillId="0" borderId="0" xfId="1" applyNumberFormat="1" applyFont="1" applyAlignment="1" applyProtection="1">
      <alignment horizontal="left"/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0" fontId="8" fillId="0" borderId="0" xfId="1" applyFont="1" applyFill="1" applyProtection="1">
      <protection locked="0"/>
    </xf>
    <xf numFmtId="165" fontId="8" fillId="0" borderId="0" xfId="1" applyNumberFormat="1" applyFont="1" applyFill="1" applyAlignment="1" applyProtection="1">
      <alignment horizontal="center"/>
      <protection locked="0"/>
    </xf>
    <xf numFmtId="165" fontId="8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49" fontId="9" fillId="0" borderId="0" xfId="1" applyNumberFormat="1" applyFont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9" fillId="0" borderId="0" xfId="1" applyFont="1" applyFill="1" applyBorder="1" applyAlignment="1"/>
    <xf numFmtId="164" fontId="9" fillId="0" borderId="0" xfId="1" applyNumberFormat="1" applyFont="1" applyFill="1" applyAlignment="1" applyProtection="1">
      <alignment horizontal="left"/>
      <protection locked="0"/>
    </xf>
    <xf numFmtId="0" fontId="9" fillId="0" borderId="0" xfId="1" applyFont="1" applyFill="1" applyProtection="1">
      <protection locked="0"/>
    </xf>
    <xf numFmtId="0" fontId="9" fillId="0" borderId="4" xfId="1" applyFont="1" applyFill="1" applyBorder="1" applyProtection="1">
      <protection locked="0"/>
    </xf>
    <xf numFmtId="0" fontId="9" fillId="0" borderId="1" xfId="1" applyFont="1" applyFill="1" applyBorder="1" applyProtection="1">
      <protection locked="0"/>
    </xf>
    <xf numFmtId="165" fontId="9" fillId="0" borderId="0" xfId="1" applyNumberFormat="1" applyFont="1" applyFill="1" applyAlignment="1" applyProtection="1">
      <alignment horizontal="center"/>
      <protection locked="0"/>
    </xf>
    <xf numFmtId="0" fontId="6" fillId="0" borderId="0" xfId="1"/>
    <xf numFmtId="0" fontId="11" fillId="0" borderId="0" xfId="0" applyFont="1"/>
    <xf numFmtId="0" fontId="12" fillId="0" borderId="0" xfId="0" applyFont="1" applyAlignment="1">
      <alignment horizontal="left" wrapText="1"/>
    </xf>
    <xf numFmtId="0" fontId="9" fillId="0" borderId="0" xfId="1" applyFont="1" applyFill="1" applyAlignment="1" applyProtection="1">
      <alignment horizontal="center"/>
      <protection locked="0"/>
    </xf>
    <xf numFmtId="14" fontId="9" fillId="0" borderId="0" xfId="1" applyNumberFormat="1" applyFont="1" applyFill="1" applyAlignment="1" applyProtection="1">
      <alignment horizontal="center"/>
      <protection locked="0"/>
    </xf>
    <xf numFmtId="0" fontId="9" fillId="0" borderId="5" xfId="1" applyFont="1" applyFill="1" applyBorder="1" applyProtection="1">
      <protection locked="0"/>
    </xf>
    <xf numFmtId="0" fontId="9" fillId="0" borderId="3" xfId="1" applyFont="1" applyFill="1" applyBorder="1" applyProtection="1">
      <protection locked="0"/>
    </xf>
    <xf numFmtId="0" fontId="10" fillId="2" borderId="4" xfId="1" applyFont="1" applyFill="1" applyBorder="1" applyAlignment="1" applyProtection="1">
      <alignment horizontal="center" vertical="center" wrapText="1"/>
    </xf>
    <xf numFmtId="49" fontId="10" fillId="2" borderId="4" xfId="1" applyNumberFormat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Protection="1">
      <protection locked="0"/>
    </xf>
    <xf numFmtId="0" fontId="9" fillId="0" borderId="8" xfId="1" applyFont="1" applyFill="1" applyBorder="1" applyProtection="1">
      <protection locked="0"/>
    </xf>
    <xf numFmtId="0" fontId="0" fillId="0" borderId="3" xfId="0" applyFont="1" applyFill="1" applyBorder="1" applyAlignment="1">
      <alignment wrapText="1"/>
    </xf>
    <xf numFmtId="9" fontId="0" fillId="0" borderId="2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0" borderId="8" xfId="0" applyFont="1" applyBorder="1"/>
    <xf numFmtId="9" fontId="1" fillId="0" borderId="9" xfId="0" applyNumberFormat="1" applyFont="1" applyBorder="1" applyAlignment="1">
      <alignment horizontal="center"/>
    </xf>
    <xf numFmtId="0" fontId="0" fillId="0" borderId="3" xfId="0" applyFont="1" applyFill="1" applyBorder="1"/>
    <xf numFmtId="0" fontId="13" fillId="0" borderId="3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wrapText="1"/>
    </xf>
    <xf numFmtId="49" fontId="9" fillId="0" borderId="0" xfId="1" applyNumberFormat="1" applyFont="1" applyFill="1" applyBorder="1" applyAlignment="1">
      <alignment horizontal="center" wrapText="1"/>
    </xf>
    <xf numFmtId="49" fontId="9" fillId="0" borderId="4" xfId="1" applyNumberFormat="1" applyFont="1" applyFill="1" applyBorder="1" applyProtection="1">
      <protection locked="0"/>
    </xf>
    <xf numFmtId="49" fontId="9" fillId="0" borderId="1" xfId="1" applyNumberFormat="1" applyFont="1" applyFill="1" applyBorder="1" applyProtection="1">
      <protection locked="0"/>
    </xf>
    <xf numFmtId="49" fontId="9" fillId="0" borderId="8" xfId="1" applyNumberFormat="1" applyFont="1" applyFill="1" applyBorder="1" applyProtection="1">
      <protection locked="0"/>
    </xf>
    <xf numFmtId="166" fontId="9" fillId="0" borderId="4" xfId="1" applyNumberFormat="1" applyFont="1" applyFill="1" applyBorder="1" applyAlignment="1" applyProtection="1">
      <alignment horizontal="center"/>
      <protection locked="0"/>
    </xf>
    <xf numFmtId="166" fontId="9" fillId="0" borderId="1" xfId="1" applyNumberFormat="1" applyFont="1" applyFill="1" applyBorder="1" applyAlignment="1" applyProtection="1">
      <alignment horizontal="center"/>
      <protection locked="0"/>
    </xf>
    <xf numFmtId="166" fontId="9" fillId="0" borderId="4" xfId="1" applyNumberFormat="1" applyFont="1" applyFill="1" applyBorder="1" applyProtection="1">
      <protection locked="0"/>
    </xf>
    <xf numFmtId="166" fontId="9" fillId="0" borderId="1" xfId="1" applyNumberFormat="1" applyFont="1" applyFill="1" applyBorder="1" applyProtection="1">
      <protection locked="0"/>
    </xf>
    <xf numFmtId="166" fontId="9" fillId="0" borderId="8" xfId="1" applyNumberFormat="1" applyFont="1" applyFill="1" applyBorder="1" applyProtection="1">
      <protection locked="0"/>
    </xf>
    <xf numFmtId="0" fontId="0" fillId="2" borderId="1" xfId="0" applyFill="1" applyBorder="1" applyAlignment="1"/>
    <xf numFmtId="0" fontId="9" fillId="2" borderId="1" xfId="1" applyFont="1" applyFill="1" applyBorder="1" applyAlignment="1"/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0" fillId="2" borderId="5" xfId="1" applyFont="1" applyFill="1" applyBorder="1" applyAlignment="1" applyProtection="1">
      <alignment horizontal="center" vertical="center" wrapText="1"/>
    </xf>
    <xf numFmtId="165" fontId="9" fillId="0" borderId="1" xfId="1" applyNumberFormat="1" applyFont="1" applyFill="1" applyBorder="1" applyAlignment="1" applyProtection="1">
      <alignment horizontal="center"/>
      <protection locked="0"/>
    </xf>
    <xf numFmtId="164" fontId="9" fillId="0" borderId="1" xfId="1" applyNumberFormat="1" applyFont="1" applyFill="1" applyBorder="1" applyProtection="1">
      <protection locked="0"/>
    </xf>
    <xf numFmtId="164" fontId="9" fillId="0" borderId="8" xfId="1" applyNumberFormat="1" applyFont="1" applyFill="1" applyBorder="1" applyProtection="1">
      <protection locked="0"/>
    </xf>
    <xf numFmtId="49" fontId="14" fillId="0" borderId="12" xfId="0" applyNumberFormat="1" applyFont="1" applyFill="1" applyBorder="1" applyAlignment="1">
      <alignment vertical="top" wrapText="1" readingOrder="1"/>
    </xf>
    <xf numFmtId="0" fontId="9" fillId="0" borderId="0" xfId="1" applyFont="1" applyFill="1" applyBorder="1" applyProtection="1">
      <protection locked="0"/>
    </xf>
    <xf numFmtId="0" fontId="9" fillId="0" borderId="10" xfId="1" applyFont="1" applyFill="1" applyBorder="1" applyAlignment="1">
      <alignment wrapText="1"/>
    </xf>
    <xf numFmtId="49" fontId="9" fillId="0" borderId="10" xfId="1" applyNumberFormat="1" applyFont="1" applyFill="1" applyBorder="1" applyAlignment="1">
      <alignment wrapText="1"/>
    </xf>
    <xf numFmtId="166" fontId="9" fillId="0" borderId="10" xfId="1" applyNumberFormat="1" applyFont="1" applyFill="1" applyBorder="1" applyAlignment="1">
      <alignment wrapText="1"/>
    </xf>
    <xf numFmtId="0" fontId="4" fillId="0" borderId="0" xfId="0" applyFont="1" applyFill="1"/>
    <xf numFmtId="0" fontId="4" fillId="0" borderId="0" xfId="1" applyFont="1" applyFill="1"/>
    <xf numFmtId="0" fontId="16" fillId="2" borderId="1" xfId="0" applyFont="1" applyFill="1" applyBorder="1" applyAlignment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/>
    <xf numFmtId="0" fontId="4" fillId="0" borderId="0" xfId="0" applyFont="1" applyAlignment="1">
      <alignment horizontal="center"/>
    </xf>
    <xf numFmtId="0" fontId="5" fillId="0" borderId="0" xfId="0" applyFont="1" applyFill="1"/>
    <xf numFmtId="49" fontId="4" fillId="0" borderId="0" xfId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/>
    <xf numFmtId="0" fontId="21" fillId="0" borderId="0" xfId="0" applyFont="1" applyAlignment="1">
      <alignment horizontal="centerContinuous"/>
    </xf>
    <xf numFmtId="0" fontId="22" fillId="0" borderId="0" xfId="0" applyFont="1"/>
    <xf numFmtId="0" fontId="2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49" fontId="24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Continuous"/>
    </xf>
    <xf numFmtId="0" fontId="19" fillId="0" borderId="0" xfId="1" applyFont="1" applyAlignment="1">
      <alignment wrapText="1"/>
    </xf>
    <xf numFmtId="49" fontId="24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>
      <alignment wrapText="1"/>
    </xf>
    <xf numFmtId="0" fontId="5" fillId="0" borderId="0" xfId="1" applyFont="1"/>
    <xf numFmtId="49" fontId="27" fillId="0" borderId="0" xfId="1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/>
    <xf numFmtId="0" fontId="5" fillId="0" borderId="10" xfId="0" applyFont="1" applyFill="1" applyBorder="1" applyAlignment="1"/>
    <xf numFmtId="0" fontId="5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5" fillId="2" borderId="1" xfId="1" applyFont="1" applyFill="1" applyBorder="1" applyAlignment="1"/>
    <xf numFmtId="0" fontId="5" fillId="0" borderId="10" xfId="1" applyFont="1" applyFill="1" applyBorder="1" applyAlignment="1"/>
    <xf numFmtId="166" fontId="5" fillId="0" borderId="10" xfId="0" applyNumberFormat="1" applyFont="1" applyFill="1" applyBorder="1" applyAlignment="1"/>
    <xf numFmtId="0" fontId="22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9" fontId="22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5" fillId="2" borderId="13" xfId="0" applyFont="1" applyFill="1" applyBorder="1" applyAlignment="1" applyProtection="1"/>
    <xf numFmtId="0" fontId="5" fillId="0" borderId="0" xfId="1" applyFont="1" applyFill="1" applyBorder="1" applyAlignment="1"/>
    <xf numFmtId="166" fontId="5" fillId="0" borderId="0" xfId="0" applyNumberFormat="1" applyFont="1" applyFill="1" applyBorder="1" applyAlignment="1"/>
    <xf numFmtId="169" fontId="5" fillId="0" borderId="0" xfId="0" applyNumberFormat="1" applyFont="1" applyFill="1" applyBorder="1" applyAlignment="1"/>
    <xf numFmtId="167" fontId="5" fillId="0" borderId="0" xfId="1" applyNumberFormat="1" applyFont="1" applyFill="1" applyBorder="1" applyAlignment="1"/>
    <xf numFmtId="0" fontId="22" fillId="2" borderId="5" xfId="0" applyFont="1" applyFill="1" applyBorder="1" applyAlignment="1">
      <alignment horizontal="center" vertical="center" wrapText="1"/>
    </xf>
    <xf numFmtId="169" fontId="5" fillId="0" borderId="10" xfId="0" applyNumberFormat="1" applyFont="1" applyFill="1" applyBorder="1" applyAlignment="1"/>
    <xf numFmtId="0" fontId="5" fillId="0" borderId="0" xfId="1" applyFont="1" applyFill="1" applyBorder="1" applyAlignment="1">
      <alignment horizontal="center" wrapText="1"/>
    </xf>
    <xf numFmtId="0" fontId="5" fillId="0" borderId="0" xfId="1" applyFont="1" applyAlignment="1" applyProtection="1">
      <alignment horizontal="center"/>
      <protection locked="0"/>
    </xf>
    <xf numFmtId="49" fontId="5" fillId="0" borderId="0" xfId="1" applyNumberFormat="1" applyFont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49" fontId="5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Alignment="1" applyProtection="1">
      <alignment horizontal="left"/>
      <protection locked="0"/>
    </xf>
    <xf numFmtId="0" fontId="22" fillId="2" borderId="5" xfId="1" applyFont="1" applyFill="1" applyBorder="1" applyAlignment="1" applyProtection="1">
      <alignment horizontal="center" vertical="center" wrapText="1"/>
    </xf>
    <xf numFmtId="0" fontId="22" fillId="2" borderId="4" xfId="1" applyFont="1" applyFill="1" applyBorder="1" applyAlignment="1" applyProtection="1">
      <alignment horizontal="center" vertical="center" wrapText="1"/>
    </xf>
    <xf numFmtId="0" fontId="21" fillId="2" borderId="4" xfId="1" applyFont="1" applyFill="1" applyBorder="1" applyAlignment="1" applyProtection="1">
      <alignment horizontal="center" vertical="center" wrapText="1"/>
    </xf>
    <xf numFmtId="49" fontId="22" fillId="2" borderId="4" xfId="1" applyNumberFormat="1" applyFont="1" applyFill="1" applyBorder="1" applyAlignment="1" applyProtection="1">
      <alignment horizontal="center" vertical="center" wrapText="1"/>
    </xf>
    <xf numFmtId="49" fontId="22" fillId="2" borderId="6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Protection="1">
      <protection locked="0"/>
    </xf>
    <xf numFmtId="0" fontId="5" fillId="0" borderId="5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0" xfId="1" applyFont="1" applyFill="1" applyBorder="1" applyProtection="1">
      <protection locked="0"/>
    </xf>
    <xf numFmtId="164" fontId="5" fillId="0" borderId="1" xfId="1" applyNumberFormat="1" applyFont="1" applyFill="1" applyBorder="1" applyProtection="1">
      <protection locked="0"/>
    </xf>
    <xf numFmtId="166" fontId="5" fillId="0" borderId="4" xfId="1" applyNumberFormat="1" applyFont="1" applyFill="1" applyBorder="1" applyProtection="1">
      <protection locked="0"/>
    </xf>
    <xf numFmtId="168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Protection="1">
      <protection locked="0"/>
    </xf>
    <xf numFmtId="166" fontId="5" fillId="0" borderId="4" xfId="1" applyNumberFormat="1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166" fontId="5" fillId="0" borderId="1" xfId="1" applyNumberFormat="1" applyFont="1" applyFill="1" applyBorder="1" applyProtection="1">
      <protection locked="0"/>
    </xf>
    <xf numFmtId="168" fontId="5" fillId="0" borderId="1" xfId="1" applyNumberFormat="1" applyFont="1" applyFill="1" applyBorder="1" applyProtection="1">
      <protection locked="0"/>
    </xf>
    <xf numFmtId="49" fontId="5" fillId="0" borderId="1" xfId="1" applyNumberFormat="1" applyFont="1" applyFill="1" applyBorder="1" applyProtection="1">
      <protection locked="0"/>
    </xf>
    <xf numFmtId="166" fontId="5" fillId="0" borderId="1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Fill="1" applyBorder="1" applyProtection="1">
      <protection locked="0"/>
    </xf>
    <xf numFmtId="0" fontId="5" fillId="0" borderId="8" xfId="1" applyFont="1" applyFill="1" applyBorder="1" applyProtection="1">
      <protection locked="0"/>
    </xf>
    <xf numFmtId="164" fontId="5" fillId="0" borderId="8" xfId="1" applyNumberFormat="1" applyFont="1" applyFill="1" applyBorder="1" applyProtection="1">
      <protection locked="0"/>
    </xf>
    <xf numFmtId="166" fontId="5" fillId="0" borderId="8" xfId="1" applyNumberFormat="1" applyFont="1" applyFill="1" applyBorder="1" applyProtection="1">
      <protection locked="0"/>
    </xf>
    <xf numFmtId="168" fontId="5" fillId="0" borderId="8" xfId="1" applyNumberFormat="1" applyFont="1" applyFill="1" applyBorder="1" applyProtection="1">
      <protection locked="0"/>
    </xf>
    <xf numFmtId="49" fontId="5" fillId="0" borderId="8" xfId="1" applyNumberFormat="1" applyFont="1" applyFill="1" applyBorder="1" applyProtection="1"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166" fontId="5" fillId="0" borderId="8" xfId="1" applyNumberFormat="1" applyFont="1" applyFill="1" applyBorder="1" applyAlignment="1" applyProtection="1">
      <alignment horizontal="center"/>
      <protection locked="0"/>
    </xf>
    <xf numFmtId="165" fontId="5" fillId="0" borderId="1" xfId="1" applyNumberFormat="1" applyFont="1" applyFill="1" applyBorder="1" applyAlignment="1" applyProtection="1">
      <alignment horizontal="center"/>
      <protection locked="0"/>
    </xf>
    <xf numFmtId="165" fontId="5" fillId="0" borderId="0" xfId="1" applyNumberFormat="1" applyFont="1" applyFill="1" applyAlignment="1" applyProtection="1">
      <alignment horizontal="center"/>
      <protection locked="0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left"/>
      <protection locked="0"/>
    </xf>
    <xf numFmtId="0" fontId="5" fillId="0" borderId="0" xfId="1" applyFont="1" applyFill="1" applyBorder="1" applyAlignment="1">
      <alignment wrapText="1"/>
    </xf>
    <xf numFmtId="49" fontId="5" fillId="0" borderId="0" xfId="1" applyNumberFormat="1" applyFont="1" applyFill="1" applyBorder="1" applyAlignment="1">
      <alignment wrapText="1"/>
    </xf>
    <xf numFmtId="166" fontId="5" fillId="0" borderId="0" xfId="1" applyNumberFormat="1" applyFont="1" applyFill="1" applyBorder="1" applyAlignment="1">
      <alignment wrapText="1"/>
    </xf>
    <xf numFmtId="169" fontId="5" fillId="0" borderId="10" xfId="1" applyNumberFormat="1" applyFont="1" applyFill="1" applyBorder="1" applyAlignment="1"/>
    <xf numFmtId="169" fontId="5" fillId="0" borderId="0" xfId="1" applyNumberFormat="1" applyFont="1" applyFill="1" applyBorder="1" applyAlignment="1"/>
    <xf numFmtId="167" fontId="5" fillId="0" borderId="10" xfId="1" applyNumberFormat="1" applyFont="1" applyFill="1" applyBorder="1" applyAlignment="1"/>
    <xf numFmtId="166" fontId="5" fillId="0" borderId="10" xfId="1" applyNumberFormat="1" applyFont="1" applyFill="1" applyBorder="1" applyAlignment="1"/>
    <xf numFmtId="166" fontId="5" fillId="0" borderId="0" xfId="1" applyNumberFormat="1" applyFont="1" applyFill="1" applyBorder="1" applyAlignment="1"/>
    <xf numFmtId="0" fontId="22" fillId="0" borderId="1" xfId="0" applyFont="1" applyBorder="1"/>
    <xf numFmtId="0" fontId="5" fillId="0" borderId="1" xfId="0" applyFont="1" applyBorder="1" applyAlignment="1"/>
    <xf numFmtId="0" fontId="22" fillId="2" borderId="1" xfId="0" applyFont="1" applyFill="1" applyBorder="1"/>
    <xf numFmtId="0" fontId="22" fillId="3" borderId="11" xfId="0" applyFont="1" applyFill="1" applyBorder="1" applyAlignment="1"/>
    <xf numFmtId="0" fontId="5" fillId="3" borderId="11" xfId="0" applyFont="1" applyFill="1" applyBorder="1" applyAlignment="1"/>
    <xf numFmtId="9" fontId="5" fillId="3" borderId="11" xfId="0" applyNumberFormat="1" applyFont="1" applyFill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wrapText="1"/>
    </xf>
    <xf numFmtId="49" fontId="2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wrapText="1"/>
    </xf>
    <xf numFmtId="9" fontId="5" fillId="0" borderId="1" xfId="0" applyNumberFormat="1" applyFont="1" applyBorder="1" applyAlignment="1">
      <alignment horizont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9" fontId="4" fillId="0" borderId="1" xfId="1" applyNumberFormat="1" applyFont="1" applyFill="1" applyBorder="1" applyAlignment="1" applyProtection="1">
      <alignment horizontal="left" vertical="center"/>
    </xf>
    <xf numFmtId="49" fontId="5" fillId="0" borderId="14" xfId="1" applyNumberFormat="1" applyFont="1" applyFill="1" applyBorder="1" applyProtection="1">
      <protection locked="0"/>
    </xf>
    <xf numFmtId="0" fontId="5" fillId="0" borderId="14" xfId="1" applyFont="1" applyFill="1" applyBorder="1" applyProtection="1">
      <protection locked="0"/>
    </xf>
    <xf numFmtId="165" fontId="5" fillId="0" borderId="8" xfId="1" applyNumberFormat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49" fontId="4" fillId="0" borderId="3" xfId="1" applyNumberFormat="1" applyFont="1" applyFill="1" applyBorder="1" applyAlignment="1" applyProtection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1" applyFont="1"/>
    <xf numFmtId="0" fontId="21" fillId="2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9" fontId="22" fillId="0" borderId="2" xfId="0" applyNumberFormat="1" applyFont="1" applyBorder="1" applyAlignment="1">
      <alignment horizontal="center"/>
    </xf>
    <xf numFmtId="169" fontId="29" fillId="0" borderId="1" xfId="0" applyNumberFormat="1" applyFont="1" applyBorder="1"/>
    <xf numFmtId="170" fontId="29" fillId="0" borderId="1" xfId="0" applyNumberFormat="1" applyFont="1" applyBorder="1"/>
    <xf numFmtId="171" fontId="29" fillId="0" borderId="1" xfId="0" applyNumberFormat="1" applyFont="1" applyBorder="1"/>
    <xf numFmtId="169" fontId="5" fillId="0" borderId="1" xfId="0" applyNumberFormat="1" applyFont="1" applyBorder="1"/>
    <xf numFmtId="170" fontId="5" fillId="0" borderId="1" xfId="0" applyNumberFormat="1" applyFont="1" applyBorder="1"/>
    <xf numFmtId="171" fontId="5" fillId="0" borderId="1" xfId="0" applyNumberFormat="1" applyFont="1" applyBorder="1"/>
    <xf numFmtId="0" fontId="5" fillId="0" borderId="1" xfId="1" applyNumberFormat="1" applyFont="1" applyFill="1" applyBorder="1" applyAlignment="1" applyProtection="1">
      <alignment horizontal="center"/>
      <protection locked="0"/>
    </xf>
    <xf numFmtId="0" fontId="5" fillId="0" borderId="8" xfId="1" applyNumberFormat="1" applyFont="1" applyFill="1" applyBorder="1" applyAlignment="1" applyProtection="1">
      <alignment horizontal="center"/>
      <protection locked="0"/>
    </xf>
    <xf numFmtId="0" fontId="32" fillId="4" borderId="1" xfId="1" applyFont="1" applyFill="1" applyBorder="1" applyAlignment="1" applyProtection="1">
      <alignment horizontal="center"/>
      <protection locked="0"/>
    </xf>
    <xf numFmtId="0" fontId="32" fillId="4" borderId="1" xfId="1" applyFont="1" applyFill="1" applyBorder="1" applyAlignment="1" applyProtection="1">
      <alignment horizontal="center" wrapText="1"/>
      <protection locked="0"/>
    </xf>
    <xf numFmtId="0" fontId="32" fillId="4" borderId="2" xfId="1" applyFont="1" applyFill="1" applyBorder="1" applyAlignment="1" applyProtection="1">
      <alignment horizontal="center" wrapText="1"/>
      <protection locked="0"/>
    </xf>
    <xf numFmtId="0" fontId="32" fillId="5" borderId="15" xfId="1" applyFont="1" applyFill="1" applyBorder="1" applyAlignment="1" applyProtection="1">
      <alignment horizontal="center" wrapText="1"/>
      <protection locked="0"/>
    </xf>
    <xf numFmtId="0" fontId="32" fillId="5" borderId="1" xfId="1" applyFont="1" applyFill="1" applyBorder="1" applyProtection="1">
      <protection locked="0"/>
    </xf>
    <xf numFmtId="0" fontId="32" fillId="5" borderId="1" xfId="1" applyFont="1" applyFill="1" applyBorder="1" applyAlignment="1" applyProtection="1">
      <alignment wrapText="1"/>
      <protection locked="0"/>
    </xf>
    <xf numFmtId="0" fontId="33" fillId="0" borderId="1" xfId="0" applyFont="1" applyBorder="1" applyAlignment="1">
      <alignment horizontal="center" vertical="center"/>
    </xf>
    <xf numFmtId="0" fontId="32" fillId="0" borderId="1" xfId="1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center" vertical="center"/>
    </xf>
    <xf numFmtId="10" fontId="32" fillId="0" borderId="1" xfId="1" applyNumberFormat="1" applyFont="1" applyBorder="1" applyAlignment="1" applyProtection="1">
      <alignment horizontal="center"/>
      <protection locked="0"/>
    </xf>
    <xf numFmtId="10" fontId="32" fillId="0" borderId="2" xfId="1" applyNumberFormat="1" applyFont="1" applyBorder="1" applyAlignment="1" applyProtection="1">
      <alignment horizontal="center"/>
      <protection locked="0"/>
    </xf>
    <xf numFmtId="0" fontId="33" fillId="3" borderId="15" xfId="0" applyFont="1" applyFill="1" applyBorder="1" applyAlignment="1">
      <alignment horizontal="center" vertical="center"/>
    </xf>
    <xf numFmtId="0" fontId="32" fillId="0" borderId="1" xfId="1" applyFont="1" applyBorder="1" applyProtection="1">
      <protection locked="0"/>
    </xf>
    <xf numFmtId="0" fontId="32" fillId="0" borderId="1" xfId="0" applyFont="1" applyBorder="1" applyAlignment="1">
      <alignment vertical="center"/>
    </xf>
    <xf numFmtId="10" fontId="32" fillId="0" borderId="1" xfId="1" applyNumberFormat="1" applyFont="1" applyBorder="1" applyProtection="1">
      <protection locked="0"/>
    </xf>
    <xf numFmtId="0" fontId="33" fillId="0" borderId="15" xfId="0" applyFont="1" applyBorder="1" applyAlignment="1">
      <alignment horizontal="center" vertical="center"/>
    </xf>
    <xf numFmtId="0" fontId="32" fillId="6" borderId="1" xfId="1" applyFont="1" applyFill="1" applyBorder="1" applyAlignment="1" applyProtection="1">
      <alignment horizontal="center"/>
      <protection locked="0"/>
    </xf>
    <xf numFmtId="0" fontId="32" fillId="7" borderId="1" xfId="1" applyFont="1" applyFill="1" applyBorder="1" applyAlignment="1" applyProtection="1">
      <alignment horizontal="center"/>
      <protection locked="0"/>
    </xf>
    <xf numFmtId="10" fontId="32" fillId="7" borderId="1" xfId="1" applyNumberFormat="1" applyFont="1" applyFill="1" applyBorder="1" applyAlignment="1" applyProtection="1">
      <alignment horizontal="center"/>
      <protection locked="0"/>
    </xf>
    <xf numFmtId="10" fontId="32" fillId="7" borderId="2" xfId="1" applyNumberFormat="1" applyFont="1" applyFill="1" applyBorder="1" applyAlignment="1" applyProtection="1">
      <alignment horizontal="center"/>
      <protection locked="0"/>
    </xf>
    <xf numFmtId="0" fontId="32" fillId="6" borderId="15" xfId="1" applyNumberFormat="1" applyFont="1" applyFill="1" applyBorder="1" applyAlignment="1" applyProtection="1">
      <alignment horizontal="center"/>
      <protection locked="0"/>
    </xf>
    <xf numFmtId="0" fontId="32" fillId="7" borderId="1" xfId="1" applyFont="1" applyFill="1" applyBorder="1" applyProtection="1">
      <protection locked="0"/>
    </xf>
    <xf numFmtId="10" fontId="32" fillId="7" borderId="1" xfId="1" applyNumberFormat="1" applyFont="1" applyFill="1" applyBorder="1" applyProtection="1">
      <protection locked="0"/>
    </xf>
    <xf numFmtId="0" fontId="32" fillId="8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wrapText="1"/>
      <protection locked="0"/>
    </xf>
    <xf numFmtId="49" fontId="21" fillId="2" borderId="4" xfId="1" applyNumberFormat="1" applyFont="1" applyFill="1" applyBorder="1" applyAlignment="1" applyProtection="1">
      <alignment horizontal="center" vertical="center" wrapText="1"/>
    </xf>
    <xf numFmtId="166" fontId="0" fillId="0" borderId="2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/>
    <xf numFmtId="0" fontId="3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49" fontId="24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left" wrapText="1"/>
    </xf>
    <xf numFmtId="0" fontId="25" fillId="0" borderId="0" xfId="0" applyFont="1" applyFill="1" applyAlignment="1">
      <alignment horizontal="left" wrapText="1"/>
    </xf>
    <xf numFmtId="49" fontId="27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24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167" fontId="5" fillId="0" borderId="2" xfId="1" applyNumberFormat="1" applyFont="1" applyFill="1" applyBorder="1" applyAlignment="1">
      <alignment horizontal="center"/>
    </xf>
    <xf numFmtId="167" fontId="5" fillId="0" borderId="3" xfId="1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/>
    </xf>
    <xf numFmtId="169" fontId="5" fillId="0" borderId="3" xfId="0" applyNumberFormat="1" applyFont="1" applyFill="1" applyBorder="1" applyAlignment="1">
      <alignment horizontal="center"/>
    </xf>
    <xf numFmtId="167" fontId="5" fillId="0" borderId="11" xfId="1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169" fontId="5" fillId="0" borderId="11" xfId="0" applyNumberFormat="1" applyFont="1" applyFill="1" applyBorder="1" applyAlignment="1">
      <alignment horizont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>
      <alignment horizontal="left"/>
    </xf>
    <xf numFmtId="49" fontId="9" fillId="0" borderId="2" xfId="1" applyNumberFormat="1" applyFont="1" applyFill="1" applyBorder="1" applyAlignment="1">
      <alignment horizontal="center"/>
    </xf>
    <xf numFmtId="49" fontId="9" fillId="0" borderId="11" xfId="1" applyNumberFormat="1" applyFont="1" applyFill="1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167" fontId="9" fillId="0" borderId="2" xfId="1" applyNumberFormat="1" applyFont="1" applyFill="1" applyBorder="1" applyAlignment="1">
      <alignment horizontal="center"/>
    </xf>
    <xf numFmtId="167" fontId="9" fillId="0" borderId="11" xfId="1" applyNumberFormat="1" applyFont="1" applyFill="1" applyBorder="1" applyAlignment="1">
      <alignment horizontal="center"/>
    </xf>
    <xf numFmtId="167" fontId="9" fillId="0" borderId="3" xfId="1" applyNumberFormat="1" applyFont="1" applyFill="1" applyBorder="1" applyAlignment="1">
      <alignment horizontal="center"/>
    </xf>
    <xf numFmtId="166" fontId="9" fillId="0" borderId="2" xfId="1" applyNumberFormat="1" applyFont="1" applyFill="1" applyBorder="1" applyAlignment="1">
      <alignment horizontal="center"/>
    </xf>
    <xf numFmtId="166" fontId="9" fillId="0" borderId="11" xfId="1" applyNumberFormat="1" applyFont="1" applyFill="1" applyBorder="1" applyAlignment="1">
      <alignment horizontal="center"/>
    </xf>
    <xf numFmtId="166" fontId="9" fillId="0" borderId="3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5" formatCode="m/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6" formatCode="mm/d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00000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/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0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outline val="0"/>
        <shadow val="0"/>
        <u val="none"/>
        <vertAlign val="baseline"/>
        <sz val="11"/>
        <name val="Arial"/>
        <scheme val="none"/>
      </font>
      <numFmt numFmtId="171" formatCode="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70" formatCode="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69" formatCode="00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67" formatCode="mmmm\ 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67" formatCode="mmmm\ 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69" formatCode="00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linical%20Quality%20Review%20and%20Compliance\Report%20Guide%20Changes%20for%20June%202018%20(new%20SMMC%20and%20PDP%20plans)\Reports%20as%20of%204-30-2018\Residential_Psychiatric_Treatment_Report_SMMC_eff_6-0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ulangm\AppData\Local\Microsoft\Windows\INetCache\Content.Outlook\8EAG1PCU\SAPO_Report_Test%20Draft%2005242019%20with%20TP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Report"/>
      <sheetName val="Out-of-State"/>
      <sheetName val="Instructions"/>
      <sheetName val="Values"/>
      <sheetName val="Data"/>
      <sheetName val="RPT_Report1"/>
      <sheetName val="RPT_Repor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MMC Authorization Overview"/>
      <sheetName val="SMMC Authorization Outcome"/>
      <sheetName val="LTC Services"/>
      <sheetName val="Dental Authorization Outcome"/>
      <sheetName val="Authorization Timeliness"/>
      <sheetName val="Pending Authorization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52" displayName="Table52" ref="A11:G27" totalsRowShown="0" headerRowDxfId="105" headerRowBorderDxfId="104" tableBorderDxfId="103" totalsRowBorderDxfId="102">
  <tableColumns count="7">
    <tableColumn id="1" xr3:uid="{00000000-0010-0000-0000-000001000000}" name="Service Type" dataDxfId="101"/>
    <tableColumn id="4" xr3:uid="{00000000-0010-0000-0000-000004000000}" name="Number of Requests Pending At Beginning of the Reporting Month" dataDxfId="100"/>
    <tableColumn id="2" xr3:uid="{00000000-0010-0000-0000-000002000000}" name="Number of Requests Received" dataDxfId="99"/>
    <tableColumn id="13" xr3:uid="{00000000-0010-0000-0000-00000D000000}" name="Number of Requests Completed" dataDxfId="98"/>
    <tableColumn id="3" xr3:uid="{00000000-0010-0000-0000-000003000000}" name="Number of Requests Pending at End of the Reporting Month" dataDxfId="97"/>
    <tableColumn id="11" xr3:uid="{00000000-0010-0000-0000-00000B000000}" name="Number of Requests Received in the Reporting Month that Required an Extension in Order to Receive Additional Information" dataDxfId="96"/>
    <tableColumn id="12" xr3:uid="{00000000-0010-0000-0000-00000C000000}" name="Percentage of Requests that Required an Extension in Order to Receive Additional Information" dataDxfId="95">
      <calculatedColumnFormula>IFERROR((F12/C12),"0%")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1:Q69" totalsRowShown="0" headerRowDxfId="94" dataDxfId="92" headerRowBorderDxfId="93" tableBorderDxfId="91" totalsRowBorderDxfId="90">
  <sortState xmlns:xlrd2="http://schemas.microsoft.com/office/spreadsheetml/2017/richdata2" ref="A12:O37">
    <sortCondition ref="A11:A38"/>
  </sortState>
  <tableColumns count="17">
    <tableColumn id="1" xr3:uid="{00000000-0010-0000-0100-000001000000}" name="Service Type" dataDxfId="89"/>
    <tableColumn id="13" xr3:uid="{00000000-0010-0000-0100-00000D000000}" name="Total Requests Completed" dataDxfId="88"/>
    <tableColumn id="14" xr3:uid="{00000000-0010-0000-0100-00000E000000}" name="Total Requested Services Fully Approved" dataDxfId="87"/>
    <tableColumn id="15" xr3:uid="{00000000-0010-0000-0100-00000F000000}" name="Percentage of Requested Services Fully Approved" dataDxfId="86">
      <calculatedColumnFormula>IFERROR((C12/B12),"0%")</calculatedColumnFormula>
    </tableColumn>
    <tableColumn id="3" xr3:uid="{00000000-0010-0000-0100-000003000000}" name="Total Requests Partially Approved" dataDxfId="85"/>
    <tableColumn id="4" xr3:uid="{00000000-0010-0000-0100-000004000000}" name="Percentage of  Requests Partially Approved" dataDxfId="84">
      <calculatedColumnFormula>IFERROR((E12/B12),"0%")</calculatedColumnFormula>
    </tableColumn>
    <tableColumn id="5" xr3:uid="{00000000-0010-0000-0100-000005000000}" name="Total Requests Denied" dataDxfId="83"/>
    <tableColumn id="6" xr3:uid="{00000000-0010-0000-0100-000006000000}" name="Percentage of Requests Denied" dataDxfId="82">
      <calculatedColumnFormula>IFERROR((G12/B12),"0%")</calculatedColumnFormula>
    </tableColumn>
    <tableColumn id="7" xr3:uid="{00000000-0010-0000-0100-000007000000}" name="Total Requests Referred to a Physician Reviewer or Medical Director" dataDxfId="81"/>
    <tableColumn id="8" xr3:uid="{00000000-0010-0000-0100-000008000000}" name="Percentage of Requests Referred to a Physician Reviewer or Medical Director" dataDxfId="80">
      <calculatedColumnFormula>IFERROR((I12/B12),"0%")</calculatedColumnFormula>
    </tableColumn>
    <tableColumn id="9" xr3:uid="{00000000-0010-0000-0100-000009000000}" name="Total Requests Required Peer-to-Peer Consultation" dataDxfId="79"/>
    <tableColumn id="10" xr3:uid="{00000000-0010-0000-0100-00000A000000}" name="Percentage of Requests Required Peer-to-Peer Consultation" dataDxfId="78">
      <calculatedColumnFormula>IFERROR((K12/B12),"0%")</calculatedColumnFormula>
    </tableColumn>
    <tableColumn id="11" xr3:uid="{00000000-0010-0000-0100-00000B000000}" name="Total Requests Required an Extension in Order to Receive Additional Information" dataDxfId="77"/>
    <tableColumn id="12" xr3:uid="{00000000-0010-0000-0100-00000C000000}" name="Percentage of Requests Required an Extension in Order to Receive Additional Information" dataDxfId="76">
      <calculatedColumnFormula>IFERROR((M12/B12),"0%")</calculatedColumnFormula>
    </tableColumn>
    <tableColumn id="2" xr3:uid="{00000000-0010-0000-0100-000002000000}" name="Plan 7-Digit Medicaid ID" dataDxfId="75">
      <calculatedColumnFormula>$B$6</calculatedColumnFormula>
    </tableColumn>
    <tableColumn id="16" xr3:uid="{00000000-0010-0000-0100-000010000000}" name="Plan Reporting Month" dataDxfId="74">
      <calculatedColumnFormula>$B$7</calculatedColumnFormula>
    </tableColumn>
    <tableColumn id="17" xr3:uid="{00000000-0010-0000-0100-000011000000}" name="Plan Reporting Year" dataDxfId="73">
      <calculatedColumnFormula>$B$7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527" displayName="Table527" ref="A11:G17" totalsRowShown="0" headerRowDxfId="72" headerRowBorderDxfId="71" tableBorderDxfId="70" totalsRowBorderDxfId="69">
  <tableColumns count="7">
    <tableColumn id="1" xr3:uid="{00000000-0010-0000-0200-000001000000}" name="Service Type" dataDxfId="68"/>
    <tableColumn id="4" xr3:uid="{00000000-0010-0000-0200-000004000000}" name="Number of Requests Pending At Beginning of the Reporting Month" dataDxfId="67"/>
    <tableColumn id="2" xr3:uid="{00000000-0010-0000-0200-000002000000}" name="Number of Requests Received" dataDxfId="66"/>
    <tableColumn id="13" xr3:uid="{00000000-0010-0000-0200-00000D000000}" name="Number of Requests Completed" dataDxfId="65"/>
    <tableColumn id="3" xr3:uid="{00000000-0010-0000-0200-000003000000}" name="Number of Requests Pending at End of the Reporting Month" dataDxfId="64"/>
    <tableColumn id="11" xr3:uid="{00000000-0010-0000-0200-00000B000000}" name="Number of Requests Received in the Reporting Month that Required an Extension in Order to Receive Additional Information" dataDxfId="63"/>
    <tableColumn id="12" xr3:uid="{00000000-0010-0000-0200-00000C000000}" name="Percentage of Requests that Required an Extension in Order to Receive Additional Information" dataDxfId="62">
      <calculatedColumnFormula>IFERROR((F12/C12),"0%")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1:Q27" totalsRowShown="0" headerRowDxfId="61" dataDxfId="59" headerRowBorderDxfId="60" tableBorderDxfId="58" totalsRowBorderDxfId="57">
  <sortState xmlns:xlrd2="http://schemas.microsoft.com/office/spreadsheetml/2017/richdata2" ref="A12:O31">
    <sortCondition ref="A11:A32"/>
  </sortState>
  <tableColumns count="17">
    <tableColumn id="1" xr3:uid="{00000000-0010-0000-0300-000001000000}" name="Service Type" dataDxfId="56"/>
    <tableColumn id="13" xr3:uid="{00000000-0010-0000-0300-00000D000000}" name="Total Requests Completed" dataDxfId="55"/>
    <tableColumn id="14" xr3:uid="{00000000-0010-0000-0300-00000E000000}" name="Total Requested Services Fully Approved" dataDxfId="54"/>
    <tableColumn id="15" xr3:uid="{00000000-0010-0000-0300-00000F000000}" name="Percentage of Requested Services Fully Approved" dataDxfId="53">
      <calculatedColumnFormula>IFERROR((C12/B12),"0%")</calculatedColumnFormula>
    </tableColumn>
    <tableColumn id="3" xr3:uid="{00000000-0010-0000-0300-000003000000}" name="Total Requests Partially Approved" dataDxfId="52"/>
    <tableColumn id="4" xr3:uid="{00000000-0010-0000-0300-000004000000}" name="Percentage of  Requests Partially Approved" dataDxfId="51">
      <calculatedColumnFormula>IFERROR((E12/B12),"0%")</calculatedColumnFormula>
    </tableColumn>
    <tableColumn id="5" xr3:uid="{00000000-0010-0000-0300-000005000000}" name="Total Requests Denied" dataDxfId="50"/>
    <tableColumn id="6" xr3:uid="{00000000-0010-0000-0300-000006000000}" name="Percentage of Requests Denied" dataDxfId="49">
      <calculatedColumnFormula>IFERROR((G12/B12),"0%")</calculatedColumnFormula>
    </tableColumn>
    <tableColumn id="7" xr3:uid="{00000000-0010-0000-0300-000007000000}" name="Total Requests Referred to a Dentist Reviewer or Medical Director" dataDxfId="48"/>
    <tableColumn id="8" xr3:uid="{00000000-0010-0000-0300-000008000000}" name="Percentage of Requests Referred to a Dentist Reviewer or Medical Director" dataDxfId="47">
      <calculatedColumnFormula>IFERROR((I12/B12),"0%")</calculatedColumnFormula>
    </tableColumn>
    <tableColumn id="9" xr3:uid="{00000000-0010-0000-0300-000009000000}" name="Total Requests Required Peer-to-Peer Consultation" dataDxfId="46"/>
    <tableColumn id="10" xr3:uid="{00000000-0010-0000-0300-00000A000000}" name="Percentage of Requests Required Peer-to-Peer Consultation" dataDxfId="45">
      <calculatedColumnFormula>IFERROR((K12/B12),"0%")</calculatedColumnFormula>
    </tableColumn>
    <tableColumn id="11" xr3:uid="{00000000-0010-0000-0300-00000B000000}" name="Total Requests Required an Extension in Order to Receive Additional Information" dataDxfId="44"/>
    <tableColumn id="12" xr3:uid="{00000000-0010-0000-0300-00000C000000}" name="Percentage of Requests Required an Extension in Order to Receive Additional Information" dataDxfId="43">
      <calculatedColumnFormula>IFERROR((M12/B12),"0%")</calculatedColumnFormula>
    </tableColumn>
    <tableColumn id="2" xr3:uid="{00000000-0010-0000-0300-000002000000}" name="Plan 7-Digit Medicaid ID" dataDxfId="42">
      <calculatedColumnFormula>$B$6</calculatedColumnFormula>
    </tableColumn>
    <tableColumn id="16" xr3:uid="{00000000-0010-0000-0300-000010000000}" name="Plan Reporting Month" dataDxfId="41">
      <calculatedColumnFormula>$B$7</calculatedColumnFormula>
    </tableColumn>
    <tableColumn id="17" xr3:uid="{00000000-0010-0000-0300-000011000000}" name="Plan Reporting Year" dataDxfId="40">
      <calculatedColumnFormula>$B$7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S420" totalsRowShown="0" headerRowDxfId="39" dataDxfId="37" headerRowBorderDxfId="38" tableBorderDxfId="36" headerRowCellStyle="Normal 2" dataCellStyle="Normal 2">
  <tableColumns count="19">
    <tableColumn id="1" xr3:uid="{00000000-0010-0000-0400-000001000000}" name="Enrollee _x000a_Last Name" dataDxfId="35" dataCellStyle="Normal 2"/>
    <tableColumn id="2" xr3:uid="{00000000-0010-0000-0400-000002000000}" name="Enrollee _x000a_First Name" dataDxfId="34" dataCellStyle="Normal 2"/>
    <tableColumn id="17" xr3:uid="{00000000-0010-0000-0400-000011000000}" name="Enrollee Middle Initial" dataDxfId="33" dataCellStyle="Normal 2"/>
    <tableColumn id="3" xr3:uid="{00000000-0010-0000-0400-000003000000}" name="Enrollee _x000a_Medicaid ID" dataDxfId="32" dataCellStyle="Normal 2"/>
    <tableColumn id="12" xr3:uid="{00000000-0010-0000-0400-00000C000000}" name="Enrollee _x000a_Date of Birth (DOB)_x000a_(MM/DD/YYYY)" dataDxfId="31" dataCellStyle="Normal 2"/>
    <tableColumn id="4" xr3:uid="{00000000-0010-0000-0400-000004000000}" name="Provider Name" dataDxfId="30" dataCellStyle="Normal 2"/>
    <tableColumn id="13" xr3:uid="{00000000-0010-0000-0400-00000D000000}" name="Provider Medicaid ID" dataDxfId="29" dataCellStyle="Normal 2"/>
    <tableColumn id="5" xr3:uid="{00000000-0010-0000-0400-000005000000}" name="Requested Service Category_x000a_(MMA)" dataDxfId="28" dataCellStyle="Normal 2"/>
    <tableColumn id="15" xr3:uid="{00000000-0010-0000-0400-00000F000000}" name="Requested Service Category_x000a_(Dental)" dataDxfId="27" dataCellStyle="Normal 2"/>
    <tableColumn id="6" xr3:uid="{00000000-0010-0000-0400-000006000000}" name="Authorization Service Type" dataDxfId="26" dataCellStyle="Normal 2"/>
    <tableColumn id="18" xr3:uid="{00000000-0010-0000-0400-000012000000}" name="Request Referred to a Physician (or Dentist) Reviewer or Medical Director?_x000a_(Yes or No)" dataDxfId="25" dataCellStyle="Normal 2"/>
    <tableColumn id="14" xr3:uid="{00000000-0010-0000-0400-00000E000000}" name="Request Required Peer-to-Peer Consultation?_x000a_(Yes or No)" dataDxfId="24" dataCellStyle="Normal 2"/>
    <tableColumn id="16" xr3:uid="{00000000-0010-0000-0400-000010000000}" name="Requested Service Outcome_x000a_(Approved, Partially Approved, Or Denied)" dataDxfId="23" dataCellStyle="Normal 2"/>
    <tableColumn id="7" xr3:uid="{00000000-0010-0000-0400-000007000000}" name="Date Request was Received by Plan (MM/DD/YYYY)" dataDxfId="22" dataCellStyle="Normal 2"/>
    <tableColumn id="8" xr3:uid="{00000000-0010-0000-0400-000008000000}" name="Date Provider was Notified_x000a_(MM/DD/YYYY)" dataDxfId="21" dataCellStyle="Normal 2"/>
    <tableColumn id="9" xr3:uid="{00000000-0010-0000-0400-000009000000}" name="Number of Days Between Request Date and Provider Notification Date" dataDxfId="20" dataCellStyle="Normal 2">
      <calculatedColumnFormula>IF(OR(O12=0,N12=0),"",O12-N12)</calculatedColumnFormula>
    </tableColumn>
    <tableColumn id="10" xr3:uid="{00000000-0010-0000-0400-00000A000000}" name="Date Notice of Adverse Benefit Determination was Sent to Enrollee _x000a_(MM/DD/YYYY)" dataDxfId="19" dataCellStyle="Normal 2"/>
    <tableColumn id="11" xr3:uid="{00000000-0010-0000-0400-00000B000000}" name="Number of Days Between Request and Notice of Adverse Benefit Determination" dataDxfId="18" dataCellStyle="Normal 2">
      <calculatedColumnFormula>IF(OR(Q12=0,N12=0),"",Q12-N12)</calculatedColumnFormula>
    </tableColumn>
    <tableColumn id="19" xr3:uid="{9CD58926-47BF-4B77-8FD3-2832BC8A86FD}" name="Comments" dataDxfId="17" dataCellStyle="Normal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25" displayName="Table25" ref="A11:M35" totalsRowShown="0" headerRowDxfId="16" dataDxfId="14" headerRowBorderDxfId="15" tableBorderDxfId="13" headerRowCellStyle="Normal 2" dataCellStyle="Normal 2">
  <tableColumns count="13">
    <tableColumn id="1" xr3:uid="{00000000-0010-0000-0500-000001000000}" name="Enrollee's _x000a_Last Name" dataDxfId="12" dataCellStyle="Normal 2"/>
    <tableColumn id="2" xr3:uid="{00000000-0010-0000-0500-000002000000}" name="Enrollee's _x000a_First Name" dataDxfId="11" dataCellStyle="Normal 2"/>
    <tableColumn id="17" xr3:uid="{00000000-0010-0000-0500-000011000000}" name="Enrollee's Middle Initial" dataDxfId="10" dataCellStyle="Normal 2"/>
    <tableColumn id="3" xr3:uid="{00000000-0010-0000-0500-000003000000}" name="Enrollee's _x000a_Medicaid ID" dataDxfId="9" dataCellStyle="Normal 2"/>
    <tableColumn id="12" xr3:uid="{00000000-0010-0000-0500-00000C000000}" name="Enrollee's _x000a_Date of Birth (DOB)" dataDxfId="8" dataCellStyle="Normal 2"/>
    <tableColumn id="4" xr3:uid="{00000000-0010-0000-0500-000004000000}" name="Provider Name" dataDxfId="7" dataCellStyle="Normal 2"/>
    <tableColumn id="13" xr3:uid="{00000000-0010-0000-0500-00000D000000}" name="Provider ID" dataDxfId="6" dataCellStyle="Normal 2"/>
    <tableColumn id="5" xr3:uid="{00000000-0010-0000-0500-000005000000}" name="Requested Service Category_x000a_(MMA)" dataDxfId="5" dataCellStyle="Normal 2"/>
    <tableColumn id="14" xr3:uid="{00000000-0010-0000-0500-00000E000000}" name="Requested Service Category_x000a_(LTC)" dataDxfId="4" dataCellStyle="Normal 2"/>
    <tableColumn id="15" xr3:uid="{00000000-0010-0000-0500-00000F000000}" name="Requested Service Category_x000a_(Dental)" dataDxfId="3" dataCellStyle="Normal 2"/>
    <tableColumn id="6" xr3:uid="{00000000-0010-0000-0500-000006000000}" name="Authorization Service Type" dataDxfId="2" dataCellStyle="Normal 2"/>
    <tableColumn id="7" xr3:uid="{00000000-0010-0000-0500-000007000000}" name="Date Service Request was Received by Plan (MM/DD/YYYY)" dataDxfId="1" dataCellStyle="Normal 2"/>
    <tableColumn id="8" xr3:uid="{00000000-0010-0000-0500-000008000000}" name="Number of Days Between Report Last Day of Reporting Month and Received Dat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7"/>
  <sheetViews>
    <sheetView workbookViewId="0">
      <selection activeCell="C13" sqref="C13"/>
    </sheetView>
  </sheetViews>
  <sheetFormatPr defaultRowHeight="15" x14ac:dyDescent="0.25"/>
  <cols>
    <col min="1" max="1" width="38.28515625" bestFit="1" customWidth="1"/>
    <col min="2" max="3" width="20.140625" customWidth="1"/>
    <col min="4" max="4" width="20.5703125" customWidth="1"/>
    <col min="5" max="5" width="20.7109375" customWidth="1"/>
    <col min="6" max="6" width="19.5703125" customWidth="1"/>
    <col min="7" max="7" width="21.140625" customWidth="1"/>
    <col min="8" max="8" width="18.140625" customWidth="1"/>
    <col min="9" max="9" width="20.85546875" customWidth="1"/>
    <col min="10" max="10" width="18.7109375" customWidth="1"/>
    <col min="11" max="11" width="20" customWidth="1"/>
    <col min="12" max="12" width="20.140625" customWidth="1"/>
    <col min="13" max="13" width="22.5703125" customWidth="1"/>
  </cols>
  <sheetData>
    <row r="1" spans="1:13" ht="31.5" customHeight="1" x14ac:dyDescent="0.25">
      <c r="A1" s="238" t="s">
        <v>89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18" x14ac:dyDescent="0.25">
      <c r="A2" s="239" t="s">
        <v>92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8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4" t="s">
        <v>0</v>
      </c>
      <c r="B4" s="235"/>
      <c r="C4" s="236"/>
      <c r="D4" s="237"/>
      <c r="E4" s="57"/>
    </row>
    <row r="5" spans="1:13" x14ac:dyDescent="0.25">
      <c r="A5" s="54" t="s">
        <v>1</v>
      </c>
      <c r="B5" s="235"/>
      <c r="C5" s="236"/>
      <c r="D5" s="237"/>
      <c r="E5" s="57"/>
    </row>
    <row r="6" spans="1:13" x14ac:dyDescent="0.25">
      <c r="A6" s="54" t="s">
        <v>2</v>
      </c>
      <c r="B6" s="235"/>
      <c r="C6" s="236"/>
      <c r="D6" s="237"/>
      <c r="E6" s="56"/>
    </row>
    <row r="7" spans="1:13" x14ac:dyDescent="0.25">
      <c r="A7" s="55" t="s">
        <v>47</v>
      </c>
      <c r="B7" s="240"/>
      <c r="C7" s="241"/>
      <c r="D7" s="242"/>
      <c r="E7" s="56"/>
    </row>
    <row r="8" spans="1:13" x14ac:dyDescent="0.25">
      <c r="A8" s="54" t="s">
        <v>3</v>
      </c>
      <c r="B8" s="232"/>
      <c r="C8" s="233"/>
      <c r="D8" s="234"/>
      <c r="E8" s="57"/>
    </row>
    <row r="9" spans="1:13" x14ac:dyDescent="0.25">
      <c r="A9" s="54" t="s">
        <v>4</v>
      </c>
      <c r="B9" s="235"/>
      <c r="C9" s="236"/>
      <c r="D9" s="237"/>
      <c r="E9" s="57"/>
    </row>
    <row r="11" spans="1:13" ht="104.25" customHeight="1" x14ac:dyDescent="0.25">
      <c r="A11" s="43" t="s">
        <v>9</v>
      </c>
      <c r="B11" s="35" t="s">
        <v>99</v>
      </c>
      <c r="C11" s="36" t="s">
        <v>98</v>
      </c>
      <c r="D11" s="69" t="s">
        <v>97</v>
      </c>
      <c r="E11" s="2" t="s">
        <v>96</v>
      </c>
      <c r="F11" s="36" t="s">
        <v>93</v>
      </c>
      <c r="G11" s="37" t="s">
        <v>5</v>
      </c>
      <c r="I11" s="1"/>
      <c r="J11" s="1"/>
    </row>
    <row r="12" spans="1:13" ht="28.15" customHeight="1" x14ac:dyDescent="0.25">
      <c r="A12" s="33" t="s">
        <v>19</v>
      </c>
      <c r="B12" s="33"/>
      <c r="C12" s="5"/>
      <c r="D12" s="5"/>
      <c r="E12" s="5"/>
      <c r="F12" s="5"/>
      <c r="G12" s="34" t="str">
        <f t="shared" ref="G12:G27" si="0">IFERROR((F12/C12),"0%")</f>
        <v>0%</v>
      </c>
    </row>
    <row r="13" spans="1:13" ht="28.15" customHeight="1" x14ac:dyDescent="0.25">
      <c r="A13" s="33" t="s">
        <v>38</v>
      </c>
      <c r="B13" s="33"/>
      <c r="C13" s="6"/>
      <c r="D13" s="6"/>
      <c r="E13" s="5"/>
      <c r="F13" s="5"/>
      <c r="G13" s="34" t="str">
        <f t="shared" si="0"/>
        <v>0%</v>
      </c>
    </row>
    <row r="14" spans="1:13" ht="28.15" customHeight="1" x14ac:dyDescent="0.25">
      <c r="A14" s="33" t="s">
        <v>17</v>
      </c>
      <c r="B14" s="33"/>
      <c r="C14" s="6"/>
      <c r="D14" s="6"/>
      <c r="E14" s="5"/>
      <c r="F14" s="5"/>
      <c r="G14" s="34" t="str">
        <f t="shared" si="0"/>
        <v>0%</v>
      </c>
    </row>
    <row r="15" spans="1:13" ht="28.15" customHeight="1" x14ac:dyDescent="0.25">
      <c r="A15" s="33" t="s">
        <v>40</v>
      </c>
      <c r="B15" s="33"/>
      <c r="C15" s="6"/>
      <c r="D15" s="6"/>
      <c r="E15" s="5"/>
      <c r="F15" s="5"/>
      <c r="G15" s="34" t="str">
        <f t="shared" si="0"/>
        <v>0%</v>
      </c>
    </row>
    <row r="16" spans="1:13" ht="28.15" customHeight="1" x14ac:dyDescent="0.25">
      <c r="A16" s="33" t="s">
        <v>18</v>
      </c>
      <c r="B16" s="33"/>
      <c r="C16" s="6"/>
      <c r="D16" s="6"/>
      <c r="E16" s="5"/>
      <c r="F16" s="5"/>
      <c r="G16" s="34" t="str">
        <f t="shared" si="0"/>
        <v>0%</v>
      </c>
    </row>
    <row r="17" spans="1:7" ht="28.15" customHeight="1" x14ac:dyDescent="0.25">
      <c r="A17" s="33" t="s">
        <v>46</v>
      </c>
      <c r="B17" s="33"/>
      <c r="C17" s="6"/>
      <c r="D17" s="6"/>
      <c r="E17" s="5"/>
      <c r="F17" s="5"/>
      <c r="G17" s="34" t="str">
        <f t="shared" si="0"/>
        <v>0%</v>
      </c>
    </row>
    <row r="18" spans="1:7" ht="28.15" customHeight="1" x14ac:dyDescent="0.25">
      <c r="A18" s="41" t="s">
        <v>12</v>
      </c>
      <c r="B18" s="41"/>
      <c r="C18" s="5"/>
      <c r="D18" s="5"/>
      <c r="E18" s="5"/>
      <c r="F18" s="5"/>
      <c r="G18" s="34" t="str">
        <f t="shared" si="0"/>
        <v>0%</v>
      </c>
    </row>
    <row r="19" spans="1:7" ht="28.15" customHeight="1" x14ac:dyDescent="0.25">
      <c r="A19" s="33" t="s">
        <v>43</v>
      </c>
      <c r="B19" s="33"/>
      <c r="C19" s="6"/>
      <c r="D19" s="6"/>
      <c r="E19" s="5"/>
      <c r="F19" s="5"/>
      <c r="G19" s="34" t="str">
        <f t="shared" si="0"/>
        <v>0%</v>
      </c>
    </row>
    <row r="20" spans="1:7" ht="28.15" customHeight="1" x14ac:dyDescent="0.25">
      <c r="A20" s="41" t="s">
        <v>11</v>
      </c>
      <c r="B20" s="41"/>
      <c r="C20" s="5"/>
      <c r="D20" s="5"/>
      <c r="E20" s="5"/>
      <c r="F20" s="5"/>
      <c r="G20" s="34" t="str">
        <f t="shared" si="0"/>
        <v>0%</v>
      </c>
    </row>
    <row r="21" spans="1:7" ht="28.15" customHeight="1" x14ac:dyDescent="0.25">
      <c r="A21" s="41" t="s">
        <v>10</v>
      </c>
      <c r="B21" s="41"/>
      <c r="C21" s="5"/>
      <c r="D21" s="5"/>
      <c r="E21" s="5"/>
      <c r="F21" s="5"/>
      <c r="G21" s="34" t="str">
        <f t="shared" si="0"/>
        <v>0%</v>
      </c>
    </row>
    <row r="22" spans="1:7" ht="28.15" customHeight="1" x14ac:dyDescent="0.25">
      <c r="A22" s="33" t="s">
        <v>13</v>
      </c>
      <c r="B22" s="33"/>
      <c r="C22" s="6"/>
      <c r="D22" s="6"/>
      <c r="E22" s="5"/>
      <c r="F22" s="5"/>
      <c r="G22" s="34" t="str">
        <f t="shared" si="0"/>
        <v>0%</v>
      </c>
    </row>
    <row r="23" spans="1:7" ht="28.15" customHeight="1" x14ac:dyDescent="0.25">
      <c r="A23" s="33" t="s">
        <v>14</v>
      </c>
      <c r="B23" s="33"/>
      <c r="C23" s="6"/>
      <c r="D23" s="6"/>
      <c r="E23" s="5"/>
      <c r="F23" s="5"/>
      <c r="G23" s="34" t="str">
        <f t="shared" si="0"/>
        <v>0%</v>
      </c>
    </row>
    <row r="24" spans="1:7" ht="28.15" customHeight="1" x14ac:dyDescent="0.25">
      <c r="A24" s="42" t="s">
        <v>45</v>
      </c>
      <c r="B24" s="42"/>
      <c r="C24" s="6"/>
      <c r="D24" s="6"/>
      <c r="E24" s="5"/>
      <c r="F24" s="5"/>
      <c r="G24" s="34" t="str">
        <f t="shared" si="0"/>
        <v>0%</v>
      </c>
    </row>
    <row r="25" spans="1:7" ht="28.15" customHeight="1" x14ac:dyDescent="0.25">
      <c r="A25" s="33" t="s">
        <v>41</v>
      </c>
      <c r="B25" s="33"/>
      <c r="C25" s="6"/>
      <c r="D25" s="6"/>
      <c r="E25" s="5"/>
      <c r="F25" s="5"/>
      <c r="G25" s="34" t="str">
        <f t="shared" si="0"/>
        <v>0%</v>
      </c>
    </row>
    <row r="26" spans="1:7" ht="28.15" customHeight="1" x14ac:dyDescent="0.25">
      <c r="A26" s="33" t="s">
        <v>39</v>
      </c>
      <c r="B26" s="33"/>
      <c r="C26" s="6"/>
      <c r="D26" s="6"/>
      <c r="E26" s="5"/>
      <c r="F26" s="5"/>
      <c r="G26" s="34" t="str">
        <f t="shared" si="0"/>
        <v>0%</v>
      </c>
    </row>
    <row r="27" spans="1:7" ht="28.15" customHeight="1" x14ac:dyDescent="0.25">
      <c r="A27" s="38" t="s">
        <v>15</v>
      </c>
      <c r="B27" s="38"/>
      <c r="C27" s="39">
        <f>SUM(C12:C26)</f>
        <v>0</v>
      </c>
      <c r="D27" s="39">
        <f>SUM(D12:D26)</f>
        <v>0</v>
      </c>
      <c r="E27" s="39">
        <f>SUM(E12:E26)</f>
        <v>0</v>
      </c>
      <c r="F27" s="39">
        <f>SUM(F12:F26)</f>
        <v>0</v>
      </c>
      <c r="G27" s="40" t="str">
        <f t="shared" si="0"/>
        <v>0%</v>
      </c>
    </row>
  </sheetData>
  <mergeCells count="8">
    <mergeCell ref="B8:D8"/>
    <mergeCell ref="B9:D9"/>
    <mergeCell ref="A1:M1"/>
    <mergeCell ref="A2:M2"/>
    <mergeCell ref="B4:D4"/>
    <mergeCell ref="B5:D5"/>
    <mergeCell ref="B6:D6"/>
    <mergeCell ref="B7:D7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Use drop-down menu to select plan type" xr:uid="{00000000-0002-0000-0000-000000000000}">
          <x14:formula1>
            <xm:f>'C:\Users\coulangm\AppData\Local\Microsoft\Windows\INetCache\Content.Outlook\8EAG1PCU\[SAPO_Report_Test Draft 05242019 with TP edits.xlsx]Data'!#REF!</xm:f>
          </x14:formula1>
          <xm:sqref>E5</xm:sqref>
        </x14:dataValidation>
        <x14:dataValidation type="list" allowBlank="1" showInputMessage="1" showErrorMessage="1" xr:uid="{00000000-0002-0000-0000-000001000000}">
          <x14:formula1>
            <xm:f>'C:\Users\coulangm\AppData\Local\Microsoft\Windows\INetCache\Content.Outlook\8EAG1PCU\[SAPO_Report_Test Draft 05242019 with TP edits.xlsx]Data'!#REF!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N121"/>
  <sheetViews>
    <sheetView tabSelected="1" view="pageLayout" zoomScale="110" zoomScaleNormal="100" zoomScalePageLayoutView="110" workbookViewId="0">
      <selection activeCell="B1" sqref="B1:R1"/>
    </sheetView>
  </sheetViews>
  <sheetFormatPr defaultColWidth="8.85546875" defaultRowHeight="14.25" x14ac:dyDescent="0.2"/>
  <cols>
    <col min="1" max="1" width="3.28515625" style="4" customWidth="1"/>
    <col min="2" max="2" width="8.85546875" style="177" customWidth="1"/>
    <col min="3" max="6" width="8.85546875" style="177"/>
    <col min="7" max="7" width="23.5703125" style="177" customWidth="1"/>
    <col min="8" max="10" width="8.85546875" style="177"/>
    <col min="11" max="11" width="20.7109375" style="177" customWidth="1"/>
    <col min="12" max="17" width="8.85546875" style="4"/>
    <col min="18" max="18" width="10" style="4" customWidth="1"/>
    <col min="19" max="26" width="8.85546875" style="4"/>
    <col min="27" max="27" width="25.140625" style="4" bestFit="1" customWidth="1"/>
    <col min="28" max="16384" width="8.85546875" style="4"/>
  </cols>
  <sheetData>
    <row r="1" spans="2:20" s="80" customFormat="1" ht="24.75" customHeight="1" x14ac:dyDescent="0.25">
      <c r="B1" s="245" t="s">
        <v>255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79"/>
      <c r="T1" s="79"/>
    </row>
    <row r="2" spans="2:20" s="80" customFormat="1" ht="8.25" customHeight="1" x14ac:dyDescent="0.2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9"/>
      <c r="P2" s="79"/>
      <c r="Q2" s="79"/>
      <c r="R2" s="79"/>
      <c r="S2" s="79"/>
      <c r="T2" s="79"/>
    </row>
    <row r="3" spans="2:20" ht="14.25" customHeight="1" x14ac:dyDescent="0.2">
      <c r="B3" s="246" t="s">
        <v>6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3"/>
      <c r="T3" s="3"/>
    </row>
    <row r="4" spans="2:20" ht="14.25" customHeight="1" x14ac:dyDescent="0.2">
      <c r="B4" s="246" t="s">
        <v>7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3"/>
      <c r="T4" s="3"/>
    </row>
    <row r="5" spans="2:20" ht="14.25" customHeight="1" x14ac:dyDescent="0.2">
      <c r="B5" s="247" t="s">
        <v>8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3"/>
      <c r="T5" s="3"/>
    </row>
    <row r="6" spans="2:20" x14ac:dyDescent="0.2">
      <c r="B6" s="175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3"/>
      <c r="T6" s="3"/>
    </row>
    <row r="7" spans="2:20" ht="27" customHeight="1" x14ac:dyDescent="0.2">
      <c r="B7" s="248" t="s">
        <v>231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3"/>
      <c r="T7" s="3"/>
    </row>
    <row r="8" spans="2:20" ht="14.25" customHeight="1" x14ac:dyDescent="0.2">
      <c r="B8" s="249" t="s">
        <v>198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3"/>
      <c r="T8" s="3"/>
    </row>
    <row r="9" spans="2:20" ht="14.25" customHeight="1" x14ac:dyDescent="0.2">
      <c r="B9" s="4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3"/>
      <c r="T9" s="3"/>
    </row>
    <row r="10" spans="2:20" ht="14.25" customHeight="1" x14ac:dyDescent="0.2">
      <c r="B10" s="4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3"/>
      <c r="T10" s="3"/>
    </row>
    <row r="11" spans="2:20" ht="14.25" customHeight="1" x14ac:dyDescent="0.25">
      <c r="B11" s="250" t="s">
        <v>87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176"/>
      <c r="T11" s="176"/>
    </row>
    <row r="12" spans="2:20" ht="6.75" customHeight="1" x14ac:dyDescent="0.2">
      <c r="B12" s="4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3"/>
      <c r="T12" s="3"/>
    </row>
    <row r="13" spans="2:20" ht="14.25" customHeight="1" x14ac:dyDescent="0.2">
      <c r="B13" s="251" t="s">
        <v>157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176"/>
      <c r="T13" s="176"/>
    </row>
    <row r="14" spans="2:20" ht="6.75" customHeight="1" x14ac:dyDescent="0.2">
      <c r="B14" s="4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75"/>
      <c r="T14" s="75"/>
    </row>
    <row r="15" spans="2:20" ht="14.25" customHeight="1" x14ac:dyDescent="0.2">
      <c r="B15" s="252" t="s">
        <v>257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2:20" ht="6.75" customHeight="1" x14ac:dyDescent="0.2">
      <c r="B16" s="4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75"/>
      <c r="T16" s="75"/>
    </row>
    <row r="17" spans="2:20" ht="14.25" customHeight="1" x14ac:dyDescent="0.2">
      <c r="B17" s="251" t="s">
        <v>258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176"/>
      <c r="T17" s="176"/>
    </row>
    <row r="18" spans="2:20" ht="6.75" customHeight="1" x14ac:dyDescent="0.2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</row>
    <row r="19" spans="2:20" ht="14.25" customHeight="1" x14ac:dyDescent="0.2">
      <c r="B19" s="244" t="s">
        <v>158</v>
      </c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</row>
    <row r="20" spans="2:20" ht="6.75" customHeight="1" x14ac:dyDescent="0.2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</row>
    <row r="21" spans="2:20" ht="14.25" customHeight="1" x14ac:dyDescent="0.2">
      <c r="B21" s="244" t="s">
        <v>259</v>
      </c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</row>
    <row r="22" spans="2:20" ht="6.75" customHeight="1" x14ac:dyDescent="0.2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</row>
    <row r="23" spans="2:20" ht="14.25" customHeight="1" x14ac:dyDescent="0.2">
      <c r="B23" s="244" t="s">
        <v>260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</row>
    <row r="24" spans="2:20" ht="14.25" customHeight="1" x14ac:dyDescent="0.2">
      <c r="B24" s="4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3"/>
      <c r="T24" s="3"/>
    </row>
    <row r="25" spans="2:20" ht="14.25" customHeight="1" x14ac:dyDescent="0.25">
      <c r="B25" s="23" t="s">
        <v>159</v>
      </c>
      <c r="C25" s="24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3"/>
      <c r="T25" s="3"/>
    </row>
    <row r="26" spans="2:20" ht="6.75" customHeight="1" x14ac:dyDescent="0.2">
      <c r="B26" s="4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3"/>
      <c r="T26" s="3"/>
    </row>
    <row r="27" spans="2:20" ht="26.25" customHeight="1" x14ac:dyDescent="0.2">
      <c r="B27" s="254" t="s">
        <v>160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3"/>
      <c r="T27" s="3"/>
    </row>
    <row r="28" spans="2:20" ht="9.75" customHeight="1" x14ac:dyDescent="0.2">
      <c r="B28" s="4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3"/>
      <c r="P28" s="3"/>
      <c r="Q28" s="3"/>
      <c r="R28" s="3"/>
      <c r="S28" s="3"/>
      <c r="T28" s="3"/>
    </row>
    <row r="29" spans="2:20" ht="14.25" customHeight="1" x14ac:dyDescent="0.2">
      <c r="B29" s="253" t="s">
        <v>210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</row>
    <row r="30" spans="2:20" ht="9.75" customHeight="1" x14ac:dyDescent="0.2"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2:20" x14ac:dyDescent="0.2">
      <c r="B31" s="255" t="s">
        <v>211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</row>
    <row r="32" spans="2:20" ht="9.9499999999999993" customHeight="1" x14ac:dyDescent="0.2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5"/>
      <c r="M32" s="85"/>
      <c r="N32" s="85"/>
      <c r="O32" s="85"/>
      <c r="P32" s="85"/>
      <c r="Q32" s="85"/>
      <c r="R32" s="85"/>
    </row>
    <row r="33" spans="2:18" ht="29.25" customHeight="1" x14ac:dyDescent="0.2">
      <c r="B33" s="256" t="s">
        <v>212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</row>
    <row r="34" spans="2:18" ht="9.9499999999999993" customHeight="1" x14ac:dyDescent="0.2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5"/>
      <c r="M34" s="85"/>
      <c r="N34" s="85"/>
      <c r="O34" s="85"/>
      <c r="P34" s="85"/>
      <c r="Q34" s="85"/>
      <c r="R34" s="85"/>
    </row>
    <row r="35" spans="2:18" ht="24.75" customHeight="1" x14ac:dyDescent="0.2">
      <c r="B35" s="253" t="s">
        <v>213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</row>
    <row r="36" spans="2:18" ht="9.9499999999999993" customHeight="1" x14ac:dyDescent="0.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2:18" ht="30.75" customHeight="1" x14ac:dyDescent="0.2">
      <c r="B37" s="253" t="s">
        <v>214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</row>
    <row r="38" spans="2:18" ht="9.9499999999999993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8" x14ac:dyDescent="0.2">
      <c r="B39" s="253" t="s">
        <v>215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</row>
    <row r="40" spans="2:18" ht="9.9499999999999993" customHeight="1" x14ac:dyDescent="0.2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8" ht="27.75" customHeight="1" x14ac:dyDescent="0.2">
      <c r="B41" s="253" t="s">
        <v>216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</row>
    <row r="42" spans="2:18" ht="9.9499999999999993" customHeigh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8" ht="30" customHeight="1" x14ac:dyDescent="0.2">
      <c r="B43" s="253" t="s">
        <v>217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</row>
    <row r="44" spans="2:18" ht="9.9499999999999993" customHeight="1" x14ac:dyDescent="0.2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8" ht="32.25" customHeight="1" x14ac:dyDescent="0.2">
      <c r="B45" s="253" t="s">
        <v>218</v>
      </c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</row>
    <row r="46" spans="2:18" ht="9.9499999999999993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8" ht="16.5" customHeight="1" x14ac:dyDescent="0.2">
      <c r="B47" s="253" t="s">
        <v>229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</row>
    <row r="48" spans="2:18" ht="9.9499999999999993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40" ht="29.25" customHeight="1" x14ac:dyDescent="0.2">
      <c r="B49" s="253" t="s">
        <v>230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</row>
    <row r="50" spans="2:40" ht="10.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0" ht="27" customHeight="1" x14ac:dyDescent="0.2">
      <c r="B51" s="253" t="s">
        <v>219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</row>
    <row r="52" spans="2:40" ht="10.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40" ht="27.75" customHeight="1" x14ac:dyDescent="0.2">
      <c r="B53" s="253" t="s">
        <v>220</v>
      </c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</row>
    <row r="54" spans="2:40" x14ac:dyDescent="0.2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40" x14ac:dyDescent="0.2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40" ht="15" x14ac:dyDescent="0.25">
      <c r="B56" s="23" t="s">
        <v>26</v>
      </c>
      <c r="C56" s="23"/>
      <c r="D56" s="4"/>
      <c r="E56" s="4"/>
      <c r="F56" s="4"/>
      <c r="G56" s="4"/>
      <c r="H56" s="4"/>
      <c r="I56" s="4"/>
      <c r="J56" s="4"/>
      <c r="K56" s="4"/>
    </row>
    <row r="57" spans="2:40" ht="8.2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40" x14ac:dyDescent="0.2">
      <c r="B58" s="257" t="s">
        <v>234</v>
      </c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</row>
    <row r="59" spans="2:40" ht="8.25" customHeight="1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40" ht="15" customHeight="1" x14ac:dyDescent="0.2">
      <c r="B60" s="243" t="s">
        <v>161</v>
      </c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</row>
    <row r="61" spans="2:40" ht="8.25" customHeight="1" x14ac:dyDescent="0.2">
      <c r="B61" s="68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7"/>
      <c r="P61" s="87"/>
      <c r="Q61" s="87"/>
      <c r="R61" s="87"/>
    </row>
    <row r="62" spans="2:40" ht="15" customHeight="1" x14ac:dyDescent="0.2">
      <c r="B62" s="258" t="s">
        <v>162</v>
      </c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</row>
    <row r="63" spans="2:40" ht="9.75" customHeight="1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68"/>
      <c r="M63" s="68"/>
      <c r="N63" s="68"/>
      <c r="O63" s="68"/>
      <c r="P63" s="68"/>
      <c r="Q63" s="68"/>
      <c r="R63" s="68"/>
    </row>
    <row r="64" spans="2:40" ht="15" customHeight="1" x14ac:dyDescent="0.2">
      <c r="B64" s="258" t="s">
        <v>163</v>
      </c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</row>
    <row r="65" spans="2:18" ht="9.75" customHeight="1" x14ac:dyDescent="0.2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68"/>
      <c r="M65" s="68"/>
      <c r="N65" s="68"/>
      <c r="O65" s="68"/>
      <c r="P65" s="68"/>
      <c r="Q65" s="68"/>
      <c r="R65" s="68"/>
    </row>
    <row r="66" spans="2:18" ht="15" customHeight="1" x14ac:dyDescent="0.2">
      <c r="B66" s="243" t="s">
        <v>164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</row>
    <row r="67" spans="2:18" ht="9.75" customHeight="1" x14ac:dyDescent="0.2"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</row>
    <row r="68" spans="2:18" ht="15" customHeight="1" x14ac:dyDescent="0.2">
      <c r="B68" s="243" t="s">
        <v>165</v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</row>
    <row r="69" spans="2:18" ht="8.25" customHeight="1" x14ac:dyDescent="0.2"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</row>
    <row r="70" spans="2:18" ht="15" customHeight="1" x14ac:dyDescent="0.2">
      <c r="B70" s="243" t="s">
        <v>166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</row>
    <row r="71" spans="2:18" ht="8.25" customHeight="1" x14ac:dyDescent="0.2"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</row>
    <row r="72" spans="2:18" ht="28.5" customHeight="1" x14ac:dyDescent="0.2">
      <c r="B72" s="243" t="s">
        <v>239</v>
      </c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</row>
    <row r="73" spans="2:18" x14ac:dyDescent="0.2"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</row>
    <row r="74" spans="2:18" ht="15.75" customHeight="1" x14ac:dyDescent="0.2">
      <c r="B74" s="243" t="s">
        <v>221</v>
      </c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</row>
    <row r="75" spans="2:18" x14ac:dyDescent="0.2">
      <c r="B75" s="172"/>
      <c r="C75" s="91" t="s">
        <v>110</v>
      </c>
      <c r="D75" s="91"/>
      <c r="E75" s="91"/>
      <c r="F75" s="172"/>
      <c r="G75" s="172"/>
      <c r="H75" s="91" t="s">
        <v>116</v>
      </c>
      <c r="I75" s="172"/>
      <c r="J75" s="172"/>
      <c r="K75" s="172"/>
      <c r="L75" s="77" t="s">
        <v>127</v>
      </c>
      <c r="M75" s="172"/>
      <c r="N75" s="172"/>
      <c r="O75" s="172"/>
      <c r="P75" s="85" t="s">
        <v>184</v>
      </c>
      <c r="R75" s="172"/>
    </row>
    <row r="76" spans="2:18" x14ac:dyDescent="0.2">
      <c r="B76" s="172"/>
      <c r="C76" s="91" t="s">
        <v>111</v>
      </c>
      <c r="D76" s="91"/>
      <c r="E76" s="91"/>
      <c r="F76" s="172"/>
      <c r="G76" s="172"/>
      <c r="H76" s="91" t="s">
        <v>107</v>
      </c>
      <c r="I76" s="172"/>
      <c r="J76" s="172"/>
      <c r="K76" s="172"/>
      <c r="L76" s="77" t="s">
        <v>128</v>
      </c>
      <c r="M76" s="172"/>
      <c r="N76" s="172"/>
      <c r="O76" s="172"/>
      <c r="P76" s="4" t="s">
        <v>108</v>
      </c>
      <c r="R76" s="172"/>
    </row>
    <row r="77" spans="2:18" x14ac:dyDescent="0.2">
      <c r="B77" s="172"/>
      <c r="C77" s="91" t="s">
        <v>112</v>
      </c>
      <c r="D77" s="91"/>
      <c r="E77" s="91"/>
      <c r="F77" s="172"/>
      <c r="G77" s="172"/>
      <c r="H77" s="91" t="s">
        <v>117</v>
      </c>
      <c r="I77" s="172"/>
      <c r="J77" s="172"/>
      <c r="K77" s="172"/>
      <c r="L77" s="77" t="s">
        <v>129</v>
      </c>
      <c r="M77" s="172"/>
      <c r="N77" s="172"/>
      <c r="O77" s="172"/>
      <c r="P77" s="4" t="s">
        <v>139</v>
      </c>
      <c r="R77" s="172"/>
    </row>
    <row r="78" spans="2:18" x14ac:dyDescent="0.2">
      <c r="B78" s="172"/>
      <c r="C78" s="91" t="s">
        <v>113</v>
      </c>
      <c r="D78" s="91"/>
      <c r="E78" s="91"/>
      <c r="F78" s="172"/>
      <c r="G78" s="172"/>
      <c r="H78" s="91" t="s">
        <v>119</v>
      </c>
      <c r="I78" s="172"/>
      <c r="J78" s="172"/>
      <c r="K78" s="172"/>
      <c r="L78" s="77" t="s">
        <v>131</v>
      </c>
      <c r="M78" s="172"/>
      <c r="N78" s="172"/>
      <c r="O78" s="172"/>
      <c r="P78" s="4" t="s">
        <v>140</v>
      </c>
      <c r="R78" s="172"/>
    </row>
    <row r="79" spans="2:18" x14ac:dyDescent="0.2">
      <c r="B79" s="172"/>
      <c r="C79" s="91" t="s">
        <v>114</v>
      </c>
      <c r="D79" s="91"/>
      <c r="E79" s="91"/>
      <c r="F79" s="172"/>
      <c r="G79" s="172"/>
      <c r="H79" s="77" t="s">
        <v>38</v>
      </c>
      <c r="I79" s="172"/>
      <c r="J79" s="172"/>
      <c r="K79" s="172"/>
      <c r="L79" s="77" t="s">
        <v>132</v>
      </c>
      <c r="M79" s="172"/>
      <c r="N79" s="172"/>
      <c r="O79" s="172"/>
      <c r="P79" s="4" t="s">
        <v>83</v>
      </c>
      <c r="R79" s="172"/>
    </row>
    <row r="80" spans="2:18" x14ac:dyDescent="0.2">
      <c r="B80" s="172"/>
      <c r="C80" s="91" t="s">
        <v>176</v>
      </c>
      <c r="D80" s="91"/>
      <c r="E80" s="91"/>
      <c r="F80" s="172"/>
      <c r="G80" s="172"/>
      <c r="H80" s="77" t="s">
        <v>120</v>
      </c>
      <c r="I80" s="172"/>
      <c r="J80" s="172"/>
      <c r="K80" s="172"/>
      <c r="L80" s="77" t="s">
        <v>12</v>
      </c>
      <c r="M80" s="172"/>
      <c r="N80" s="172"/>
      <c r="O80" s="172"/>
      <c r="P80" s="4" t="s">
        <v>141</v>
      </c>
      <c r="R80" s="172"/>
    </row>
    <row r="81" spans="2:18" x14ac:dyDescent="0.2">
      <c r="B81" s="172"/>
      <c r="C81" s="91" t="s">
        <v>177</v>
      </c>
      <c r="D81" s="91"/>
      <c r="E81" s="91"/>
      <c r="F81" s="172"/>
      <c r="G81" s="172"/>
      <c r="H81" s="77" t="s">
        <v>151</v>
      </c>
      <c r="I81" s="172"/>
      <c r="J81" s="172"/>
      <c r="K81" s="172"/>
      <c r="L81" s="77" t="s">
        <v>24</v>
      </c>
      <c r="M81" s="172"/>
      <c r="N81" s="172"/>
      <c r="O81" s="172"/>
      <c r="P81" s="4" t="s">
        <v>143</v>
      </c>
      <c r="R81" s="172"/>
    </row>
    <row r="82" spans="2:18" x14ac:dyDescent="0.2">
      <c r="B82" s="172"/>
      <c r="C82" s="91" t="s">
        <v>19</v>
      </c>
      <c r="D82" s="91"/>
      <c r="E82" s="91"/>
      <c r="F82" s="172"/>
      <c r="G82" s="172"/>
      <c r="H82" s="77" t="s">
        <v>121</v>
      </c>
      <c r="I82" s="172"/>
      <c r="J82" s="172"/>
      <c r="K82" s="172"/>
      <c r="L82" s="77" t="s">
        <v>133</v>
      </c>
      <c r="M82" s="172"/>
      <c r="N82" s="172"/>
      <c r="O82" s="172"/>
      <c r="P82" s="91" t="s">
        <v>183</v>
      </c>
      <c r="R82" s="172"/>
    </row>
    <row r="83" spans="2:18" x14ac:dyDescent="0.2">
      <c r="B83" s="172"/>
      <c r="C83" s="91" t="s">
        <v>202</v>
      </c>
      <c r="D83" s="91"/>
      <c r="E83" s="91"/>
      <c r="F83" s="172"/>
      <c r="G83" s="172"/>
      <c r="H83" s="77" t="s">
        <v>122</v>
      </c>
      <c r="I83" s="172"/>
      <c r="J83" s="172"/>
      <c r="K83" s="172"/>
      <c r="L83" s="77" t="s">
        <v>134</v>
      </c>
      <c r="M83" s="172"/>
      <c r="N83" s="172"/>
      <c r="O83" s="172"/>
      <c r="P83" s="91" t="s">
        <v>175</v>
      </c>
      <c r="R83" s="172"/>
    </row>
    <row r="84" spans="2:18" x14ac:dyDescent="0.2">
      <c r="B84" s="172"/>
      <c r="C84" s="91" t="s">
        <v>178</v>
      </c>
      <c r="D84" s="91"/>
      <c r="E84" s="91"/>
      <c r="F84" s="172"/>
      <c r="G84" s="172"/>
      <c r="H84" s="77" t="s">
        <v>123</v>
      </c>
      <c r="I84" s="172"/>
      <c r="J84" s="172"/>
      <c r="K84" s="172"/>
      <c r="L84" s="77" t="s">
        <v>135</v>
      </c>
      <c r="M84" s="172"/>
      <c r="N84" s="172"/>
      <c r="O84" s="172"/>
      <c r="P84" s="91" t="s">
        <v>171</v>
      </c>
      <c r="R84" s="172"/>
    </row>
    <row r="85" spans="2:18" x14ac:dyDescent="0.2">
      <c r="B85" s="172"/>
      <c r="C85" s="91" t="s">
        <v>170</v>
      </c>
      <c r="D85" s="91"/>
      <c r="E85" s="91"/>
      <c r="F85" s="172"/>
      <c r="G85" s="172"/>
      <c r="H85" s="77" t="s">
        <v>124</v>
      </c>
      <c r="I85" s="172"/>
      <c r="J85" s="172"/>
      <c r="K85" s="172"/>
      <c r="L85" s="77" t="s">
        <v>11</v>
      </c>
      <c r="M85" s="172"/>
      <c r="N85" s="172"/>
      <c r="O85" s="172"/>
      <c r="P85" s="4" t="s">
        <v>144</v>
      </c>
      <c r="R85" s="172"/>
    </row>
    <row r="86" spans="2:18" x14ac:dyDescent="0.2">
      <c r="B86" s="172"/>
      <c r="C86" s="91" t="s">
        <v>179</v>
      </c>
      <c r="D86" s="91"/>
      <c r="E86" s="91"/>
      <c r="F86" s="172"/>
      <c r="G86" s="172"/>
      <c r="H86" s="77" t="s">
        <v>125</v>
      </c>
      <c r="I86" s="172"/>
      <c r="J86" s="172"/>
      <c r="K86" s="172"/>
      <c r="L86" s="4" t="s">
        <v>136</v>
      </c>
      <c r="M86" s="172"/>
      <c r="N86" s="172"/>
      <c r="O86" s="172"/>
      <c r="P86" s="4" t="s">
        <v>145</v>
      </c>
      <c r="R86" s="172"/>
    </row>
    <row r="87" spans="2:18" x14ac:dyDescent="0.2">
      <c r="B87" s="172"/>
      <c r="C87" s="91" t="s">
        <v>180</v>
      </c>
      <c r="D87" s="91"/>
      <c r="E87" s="91"/>
      <c r="F87" s="172"/>
      <c r="G87" s="172"/>
      <c r="H87" s="77" t="s">
        <v>74</v>
      </c>
      <c r="I87" s="172"/>
      <c r="J87" s="172"/>
      <c r="K87" s="172"/>
      <c r="L87" s="4" t="s">
        <v>137</v>
      </c>
      <c r="M87" s="172"/>
      <c r="N87" s="172"/>
      <c r="O87" s="172"/>
      <c r="P87" s="4" t="s">
        <v>146</v>
      </c>
      <c r="R87" s="172"/>
    </row>
    <row r="88" spans="2:18" x14ac:dyDescent="0.2">
      <c r="B88" s="172"/>
      <c r="C88" s="91" t="s">
        <v>174</v>
      </c>
      <c r="D88" s="91"/>
      <c r="E88" s="91"/>
      <c r="F88" s="172"/>
      <c r="G88" s="172"/>
      <c r="H88" s="77" t="s">
        <v>126</v>
      </c>
      <c r="I88" s="172"/>
      <c r="J88" s="172"/>
      <c r="K88" s="172"/>
      <c r="L88" s="4" t="s">
        <v>10</v>
      </c>
      <c r="M88" s="172"/>
      <c r="N88" s="172"/>
      <c r="O88" s="172"/>
      <c r="R88" s="172"/>
    </row>
    <row r="89" spans="2:18" x14ac:dyDescent="0.2">
      <c r="B89" s="172"/>
      <c r="C89" s="91"/>
      <c r="D89" s="91"/>
      <c r="E89" s="91"/>
      <c r="F89" s="172"/>
      <c r="G89" s="172"/>
      <c r="H89" s="77"/>
      <c r="I89" s="172"/>
      <c r="J89" s="172"/>
      <c r="K89" s="172"/>
      <c r="L89" s="77"/>
      <c r="M89" s="172"/>
      <c r="N89" s="172"/>
      <c r="O89" s="172"/>
      <c r="R89" s="172"/>
    </row>
    <row r="90" spans="2:18" ht="15.75" customHeight="1" x14ac:dyDescent="0.2">
      <c r="B90" s="243" t="s">
        <v>222</v>
      </c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</row>
    <row r="91" spans="2:18" ht="15" customHeight="1" x14ac:dyDescent="0.2">
      <c r="B91" s="92"/>
      <c r="C91" s="92"/>
      <c r="D91" s="77" t="s">
        <v>100</v>
      </c>
      <c r="E91" s="92"/>
      <c r="F91" s="92"/>
      <c r="G91" s="92"/>
      <c r="H91" s="78" t="s">
        <v>102</v>
      </c>
      <c r="I91" s="92"/>
      <c r="J91" s="77"/>
      <c r="K91" s="77"/>
      <c r="L91" s="78" t="s">
        <v>104</v>
      </c>
      <c r="M91" s="77"/>
      <c r="N91" s="77"/>
      <c r="O91" s="77"/>
      <c r="P91" s="77"/>
      <c r="Q91" s="77"/>
      <c r="R91" s="77"/>
    </row>
    <row r="92" spans="2:18" ht="15" customHeight="1" x14ac:dyDescent="0.2">
      <c r="B92" s="172"/>
      <c r="C92" s="172"/>
      <c r="D92" s="78" t="s">
        <v>20</v>
      </c>
      <c r="E92" s="172"/>
      <c r="F92" s="172"/>
      <c r="G92" s="172"/>
      <c r="H92" s="78" t="s">
        <v>103</v>
      </c>
      <c r="I92" s="172"/>
      <c r="J92" s="77"/>
      <c r="K92" s="77"/>
      <c r="L92" s="77" t="s">
        <v>22</v>
      </c>
      <c r="M92" s="77"/>
      <c r="N92" s="77"/>
      <c r="O92" s="77"/>
      <c r="P92" s="77"/>
      <c r="Q92" s="77"/>
      <c r="R92" s="77"/>
    </row>
    <row r="93" spans="2:18" ht="15" customHeight="1" x14ac:dyDescent="0.2">
      <c r="B93" s="172"/>
      <c r="C93" s="172"/>
      <c r="D93" s="91" t="s">
        <v>101</v>
      </c>
      <c r="E93" s="172"/>
      <c r="F93" s="172"/>
      <c r="G93" s="172"/>
      <c r="H93" s="78" t="s">
        <v>21</v>
      </c>
      <c r="I93" s="172"/>
      <c r="J93" s="77"/>
      <c r="K93" s="77"/>
      <c r="L93" s="77" t="s">
        <v>24</v>
      </c>
      <c r="M93" s="77"/>
      <c r="N93" s="77"/>
      <c r="O93" s="77"/>
      <c r="P93" s="77"/>
      <c r="Q93" s="77"/>
      <c r="R93" s="77"/>
    </row>
    <row r="94" spans="2:18" ht="15" customHeight="1" x14ac:dyDescent="0.2">
      <c r="B94" s="172"/>
      <c r="C94" s="172"/>
      <c r="D94" s="78"/>
      <c r="E94" s="172"/>
      <c r="F94" s="172"/>
      <c r="G94" s="172"/>
      <c r="H94" s="172"/>
      <c r="I94" s="172"/>
      <c r="J94" s="77"/>
      <c r="K94" s="77"/>
      <c r="L94" s="77"/>
      <c r="M94" s="77"/>
      <c r="N94" s="77"/>
      <c r="O94" s="77"/>
      <c r="P94" s="77"/>
      <c r="Q94" s="77"/>
      <c r="R94" s="77"/>
    </row>
    <row r="95" spans="2:18" x14ac:dyDescent="0.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</row>
    <row r="96" spans="2:18" ht="27.75" customHeight="1" x14ac:dyDescent="0.2">
      <c r="B96" s="243" t="s">
        <v>223</v>
      </c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</row>
    <row r="97" spans="2:18" x14ac:dyDescent="0.2">
      <c r="B97" s="172"/>
      <c r="C97" s="172"/>
      <c r="D97" s="91" t="s">
        <v>27</v>
      </c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</row>
    <row r="98" spans="2:18" x14ac:dyDescent="0.2">
      <c r="B98" s="172"/>
      <c r="C98" s="172"/>
      <c r="D98" s="91" t="s">
        <v>33</v>
      </c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</row>
    <row r="99" spans="2:18" x14ac:dyDescent="0.2">
      <c r="B99" s="172"/>
      <c r="C99" s="172"/>
      <c r="D99" s="91" t="s">
        <v>28</v>
      </c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</row>
    <row r="100" spans="2:18" x14ac:dyDescent="0.2">
      <c r="B100" s="68"/>
      <c r="C100" s="68"/>
      <c r="D100" s="91" t="s">
        <v>34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2:18" ht="8.25" customHeight="1" x14ac:dyDescent="0.2">
      <c r="B101" s="68"/>
      <c r="C101" s="68"/>
      <c r="D101" s="91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2:18" ht="28.5" customHeight="1" x14ac:dyDescent="0.2">
      <c r="B102" s="253" t="s">
        <v>235</v>
      </c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</row>
    <row r="103" spans="2:18" ht="8.25" customHeight="1" x14ac:dyDescent="0.2">
      <c r="B103" s="68"/>
      <c r="C103" s="68"/>
      <c r="D103" s="193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2:18" ht="16.5" customHeight="1" x14ac:dyDescent="0.2">
      <c r="B104" s="253" t="s">
        <v>233</v>
      </c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</row>
    <row r="105" spans="2:18" ht="8.25" customHeight="1" x14ac:dyDescent="0.2">
      <c r="B105" s="68"/>
      <c r="C105" s="68"/>
      <c r="D105" s="91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2:18" x14ac:dyDescent="0.2">
      <c r="B106" s="259" t="s">
        <v>224</v>
      </c>
      <c r="C106" s="259"/>
      <c r="D106" s="259"/>
      <c r="E106" s="259"/>
      <c r="F106" s="259"/>
      <c r="G106" s="259"/>
      <c r="H106" s="259"/>
      <c r="I106" s="259"/>
      <c r="J106" s="259"/>
      <c r="K106" s="259"/>
      <c r="L106" s="259"/>
      <c r="M106" s="259"/>
      <c r="N106" s="259"/>
      <c r="O106" s="259"/>
      <c r="P106" s="259"/>
      <c r="Q106" s="259"/>
      <c r="R106" s="259"/>
    </row>
    <row r="107" spans="2:18" x14ac:dyDescent="0.2">
      <c r="B107" s="68"/>
      <c r="C107" s="68"/>
      <c r="D107" s="91" t="s">
        <v>54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2:18" x14ac:dyDescent="0.2">
      <c r="B108" s="68"/>
      <c r="C108" s="68"/>
      <c r="D108" s="91" t="s">
        <v>55</v>
      </c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</row>
    <row r="109" spans="2:18" x14ac:dyDescent="0.2">
      <c r="B109" s="68"/>
      <c r="C109" s="68"/>
      <c r="D109" s="91" t="s">
        <v>56</v>
      </c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2:18" ht="8.25" customHeight="1" x14ac:dyDescent="0.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2:18" ht="15" customHeight="1" x14ac:dyDescent="0.2">
      <c r="B111" s="243" t="s">
        <v>225</v>
      </c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</row>
    <row r="112" spans="2:18" ht="8.25" customHeight="1" x14ac:dyDescent="0.2"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</row>
    <row r="113" spans="2:18" ht="15" customHeight="1" x14ac:dyDescent="0.2">
      <c r="B113" s="243" t="s">
        <v>172</v>
      </c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</row>
    <row r="114" spans="2:18" ht="9" customHeight="1" x14ac:dyDescent="0.2"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</row>
    <row r="115" spans="2:18" ht="15" customHeight="1" x14ac:dyDescent="0.2">
      <c r="B115" s="243" t="s">
        <v>167</v>
      </c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</row>
    <row r="116" spans="2:18" ht="6.75" customHeight="1" x14ac:dyDescent="0.2"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</row>
    <row r="117" spans="2:18" ht="16.5" customHeight="1" x14ac:dyDescent="0.2">
      <c r="B117" s="243" t="s">
        <v>173</v>
      </c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</row>
    <row r="118" spans="2:18" ht="9" customHeight="1" x14ac:dyDescent="0.2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</row>
    <row r="119" spans="2:18" ht="18" customHeight="1" x14ac:dyDescent="0.2">
      <c r="B119" s="243" t="s">
        <v>168</v>
      </c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</row>
    <row r="120" spans="2:18" x14ac:dyDescent="0.2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  <row r="121" spans="2:18" ht="26.25" customHeight="1" x14ac:dyDescent="0.2">
      <c r="B121" s="243" t="s">
        <v>256</v>
      </c>
      <c r="C121" s="243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</row>
  </sheetData>
  <mergeCells count="47">
    <mergeCell ref="B113:R113"/>
    <mergeCell ref="B115:R115"/>
    <mergeCell ref="B117:R117"/>
    <mergeCell ref="B119:R119"/>
    <mergeCell ref="B90:R90"/>
    <mergeCell ref="B96:R96"/>
    <mergeCell ref="B102:R102"/>
    <mergeCell ref="B104:R104"/>
    <mergeCell ref="B106:R106"/>
    <mergeCell ref="B111:R111"/>
    <mergeCell ref="B39:R39"/>
    <mergeCell ref="B41:R41"/>
    <mergeCell ref="B43:R43"/>
    <mergeCell ref="B45:R45"/>
    <mergeCell ref="B74:R74"/>
    <mergeCell ref="B49:R49"/>
    <mergeCell ref="B51:R51"/>
    <mergeCell ref="B53:R53"/>
    <mergeCell ref="B58:R58"/>
    <mergeCell ref="B60:R60"/>
    <mergeCell ref="B62:R62"/>
    <mergeCell ref="B64:R64"/>
    <mergeCell ref="B66:R66"/>
    <mergeCell ref="B68:R68"/>
    <mergeCell ref="B70:R70"/>
    <mergeCell ref="B72:R72"/>
    <mergeCell ref="B29:R29"/>
    <mergeCell ref="B31:R31"/>
    <mergeCell ref="B33:R33"/>
    <mergeCell ref="B35:R35"/>
    <mergeCell ref="B37:R37"/>
    <mergeCell ref="B121:R121"/>
    <mergeCell ref="B21:T21"/>
    <mergeCell ref="B1:R1"/>
    <mergeCell ref="B3:R3"/>
    <mergeCell ref="B4:R4"/>
    <mergeCell ref="B5:R5"/>
    <mergeCell ref="B7:R7"/>
    <mergeCell ref="B8:R8"/>
    <mergeCell ref="B11:R11"/>
    <mergeCell ref="B13:R13"/>
    <mergeCell ref="B15:T15"/>
    <mergeCell ref="B17:R17"/>
    <mergeCell ref="B19:T19"/>
    <mergeCell ref="B47:R47"/>
    <mergeCell ref="B23:T23"/>
    <mergeCell ref="B27:R27"/>
  </mergeCells>
  <pageMargins left="0.25" right="0.25" top="0.75" bottom="0.75" header="0.3" footer="0.3"/>
  <pageSetup paperSize="5" scale="76" fitToHeight="0" orientation="landscape" r:id="rId1"/>
  <headerFooter>
    <oddFooter>&amp;LRevised 03/18/2022&amp;C&amp;P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69"/>
  <sheetViews>
    <sheetView view="pageLayout" zoomScaleNormal="100" workbookViewId="0">
      <selection sqref="A1:O1"/>
    </sheetView>
  </sheetViews>
  <sheetFormatPr defaultRowHeight="14.25" x14ac:dyDescent="0.2"/>
  <cols>
    <col min="1" max="1" width="39.85546875" style="4" customWidth="1"/>
    <col min="2" max="5" width="20.140625" style="4" customWidth="1"/>
    <col min="6" max="6" width="20.5703125" style="4" customWidth="1"/>
    <col min="7" max="7" width="20.7109375" style="4" customWidth="1"/>
    <col min="8" max="8" width="19.5703125" style="4" customWidth="1"/>
    <col min="9" max="9" width="21.140625" style="4" customWidth="1"/>
    <col min="10" max="10" width="19.28515625" style="4" customWidth="1"/>
    <col min="11" max="11" width="20.85546875" style="4" customWidth="1"/>
    <col min="12" max="12" width="18.7109375" style="4" customWidth="1"/>
    <col min="13" max="13" width="20" style="4" customWidth="1"/>
    <col min="14" max="14" width="20.140625" style="4" customWidth="1"/>
    <col min="15" max="15" width="12" style="4" hidden="1" customWidth="1"/>
    <col min="16" max="17" width="10.42578125" style="4" hidden="1" customWidth="1"/>
    <col min="18" max="16384" width="9.140625" style="4"/>
  </cols>
  <sheetData>
    <row r="1" spans="1:17" ht="23.25" x14ac:dyDescent="0.2">
      <c r="A1" s="266" t="s">
        <v>154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7" ht="18" x14ac:dyDescent="0.2">
      <c r="A2" s="267" t="s">
        <v>44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7" ht="15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7" x14ac:dyDescent="0.2">
      <c r="A4" s="111" t="s">
        <v>169</v>
      </c>
      <c r="B4" s="264"/>
      <c r="C4" s="265"/>
      <c r="D4" s="78"/>
      <c r="E4" s="78"/>
      <c r="F4" s="78"/>
      <c r="G4" s="95"/>
    </row>
    <row r="5" spans="1:17" x14ac:dyDescent="0.2">
      <c r="A5" s="111" t="s">
        <v>156</v>
      </c>
      <c r="B5" s="264"/>
      <c r="C5" s="265"/>
      <c r="D5" s="78"/>
      <c r="E5" s="78"/>
      <c r="F5" s="78"/>
      <c r="G5" s="95"/>
    </row>
    <row r="6" spans="1:17" x14ac:dyDescent="0.2">
      <c r="A6" s="93" t="s">
        <v>261</v>
      </c>
      <c r="B6" s="268"/>
      <c r="C6" s="269"/>
      <c r="D6" s="114"/>
      <c r="E6" s="114"/>
      <c r="F6" s="78"/>
      <c r="G6" s="96"/>
    </row>
    <row r="7" spans="1:17" x14ac:dyDescent="0.2">
      <c r="A7" s="97" t="s">
        <v>47</v>
      </c>
      <c r="B7" s="260"/>
      <c r="C7" s="261"/>
      <c r="D7" s="115"/>
      <c r="E7" s="115"/>
      <c r="F7" s="112"/>
      <c r="G7" s="96"/>
    </row>
    <row r="8" spans="1:17" x14ac:dyDescent="0.2">
      <c r="A8" s="93" t="s">
        <v>3</v>
      </c>
      <c r="B8" s="262"/>
      <c r="C8" s="263"/>
      <c r="D8" s="113"/>
      <c r="E8" s="113"/>
      <c r="F8" s="113"/>
      <c r="G8" s="95"/>
    </row>
    <row r="9" spans="1:17" x14ac:dyDescent="0.2">
      <c r="A9" s="93" t="s">
        <v>4</v>
      </c>
      <c r="B9" s="264"/>
      <c r="C9" s="265"/>
      <c r="D9" s="78"/>
      <c r="E9" s="78"/>
      <c r="F9" s="78"/>
      <c r="G9" s="95"/>
    </row>
    <row r="11" spans="1:17" ht="105" x14ac:dyDescent="0.2">
      <c r="A11" s="100" t="s">
        <v>9</v>
      </c>
      <c r="B11" s="101" t="s">
        <v>197</v>
      </c>
      <c r="C11" s="101" t="s">
        <v>196</v>
      </c>
      <c r="D11" s="101" t="s">
        <v>95</v>
      </c>
      <c r="E11" s="102" t="s">
        <v>195</v>
      </c>
      <c r="F11" s="102" t="s">
        <v>189</v>
      </c>
      <c r="G11" s="103" t="s">
        <v>193</v>
      </c>
      <c r="H11" s="103" t="s">
        <v>190</v>
      </c>
      <c r="I11" s="103" t="s">
        <v>194</v>
      </c>
      <c r="J11" s="103" t="s">
        <v>191</v>
      </c>
      <c r="K11" s="103" t="s">
        <v>227</v>
      </c>
      <c r="L11" s="103" t="s">
        <v>228</v>
      </c>
      <c r="M11" s="103" t="s">
        <v>203</v>
      </c>
      <c r="N11" s="104" t="s">
        <v>204</v>
      </c>
      <c r="O11" s="229" t="s">
        <v>238</v>
      </c>
      <c r="P11" s="195" t="s">
        <v>236</v>
      </c>
      <c r="Q11" s="103" t="s">
        <v>237</v>
      </c>
    </row>
    <row r="12" spans="1:17" ht="28.15" customHeight="1" x14ac:dyDescent="0.2">
      <c r="A12" s="179" t="s">
        <v>110</v>
      </c>
      <c r="B12" s="108"/>
      <c r="C12" s="108"/>
      <c r="D12" s="178" t="str">
        <f t="shared" ref="D12:D44" si="0">IFERROR((C12/B12),"0%")</f>
        <v>0%</v>
      </c>
      <c r="E12" s="105"/>
      <c r="F12" s="106" t="str">
        <f t="shared" ref="F12:F44" si="1">IFERROR((E12/B12),"0%")</f>
        <v>0%</v>
      </c>
      <c r="G12" s="105"/>
      <c r="H12" s="106" t="str">
        <f t="shared" ref="H12:H44" si="2">IFERROR((G12/B12),"0%")</f>
        <v>0%</v>
      </c>
      <c r="I12" s="105"/>
      <c r="J12" s="106" t="str">
        <f t="shared" ref="J12:J44" si="3">IFERROR((I12/B12),"0%")</f>
        <v>0%</v>
      </c>
      <c r="K12" s="105"/>
      <c r="L12" s="106" t="str">
        <f t="shared" ref="L12:L44" si="4">IFERROR((K12/B12),"0%")</f>
        <v>0%</v>
      </c>
      <c r="M12" s="105"/>
      <c r="N12" s="107" t="str">
        <f t="shared" ref="N12:N44" si="5">IFERROR((M12/B12),"0%")</f>
        <v>0%</v>
      </c>
      <c r="O12" s="197">
        <f t="shared" ref="O12:O43" si="6">$B$6</f>
        <v>0</v>
      </c>
      <c r="P12" s="198">
        <f t="shared" ref="P12:P69" si="7">$B$7</f>
        <v>0</v>
      </c>
      <c r="Q12" s="199">
        <f t="shared" ref="Q12:Q69" si="8">$B$7</f>
        <v>0</v>
      </c>
    </row>
    <row r="13" spans="1:17" ht="28.15" customHeight="1" x14ac:dyDescent="0.2">
      <c r="A13" s="179" t="s">
        <v>111</v>
      </c>
      <c r="B13" s="108"/>
      <c r="C13" s="108"/>
      <c r="D13" s="178" t="str">
        <f t="shared" ref="D13:D24" si="9">IFERROR((C13/B13),"0%")</f>
        <v>0%</v>
      </c>
      <c r="E13" s="105"/>
      <c r="F13" s="106" t="str">
        <f t="shared" ref="F13:F24" si="10">IFERROR((E13/B13),"0%")</f>
        <v>0%</v>
      </c>
      <c r="G13" s="105"/>
      <c r="H13" s="106" t="str">
        <f t="shared" ref="H13:H24" si="11">IFERROR((G13/B13),"0%")</f>
        <v>0%</v>
      </c>
      <c r="I13" s="105"/>
      <c r="J13" s="106" t="str">
        <f t="shared" ref="J13:J24" si="12">IFERROR((I13/B13),"0%")</f>
        <v>0%</v>
      </c>
      <c r="K13" s="105"/>
      <c r="L13" s="106" t="str">
        <f t="shared" ref="L13:L24" si="13">IFERROR((K13/B13),"0%")</f>
        <v>0%</v>
      </c>
      <c r="M13" s="105"/>
      <c r="N13" s="107" t="str">
        <f t="shared" ref="N13:N24" si="14">IFERROR((M13/B13),"0%")</f>
        <v>0%</v>
      </c>
      <c r="O13" s="197">
        <f t="shared" si="6"/>
        <v>0</v>
      </c>
      <c r="P13" s="198">
        <f t="shared" si="7"/>
        <v>0</v>
      </c>
      <c r="Q13" s="199">
        <f t="shared" si="8"/>
        <v>0</v>
      </c>
    </row>
    <row r="14" spans="1:17" ht="28.15" customHeight="1" x14ac:dyDescent="0.2">
      <c r="A14" s="179" t="s">
        <v>112</v>
      </c>
      <c r="B14" s="108"/>
      <c r="C14" s="108"/>
      <c r="D14" s="178" t="str">
        <f t="shared" si="9"/>
        <v>0%</v>
      </c>
      <c r="E14" s="105"/>
      <c r="F14" s="106" t="str">
        <f t="shared" si="10"/>
        <v>0%</v>
      </c>
      <c r="G14" s="105"/>
      <c r="H14" s="106" t="str">
        <f t="shared" si="11"/>
        <v>0%</v>
      </c>
      <c r="I14" s="105"/>
      <c r="J14" s="106" t="str">
        <f t="shared" si="12"/>
        <v>0%</v>
      </c>
      <c r="K14" s="105"/>
      <c r="L14" s="106" t="str">
        <f t="shared" si="13"/>
        <v>0%</v>
      </c>
      <c r="M14" s="105"/>
      <c r="N14" s="107" t="str">
        <f t="shared" si="14"/>
        <v>0%</v>
      </c>
      <c r="O14" s="197">
        <f t="shared" si="6"/>
        <v>0</v>
      </c>
      <c r="P14" s="198">
        <f t="shared" si="7"/>
        <v>0</v>
      </c>
      <c r="Q14" s="199">
        <f t="shared" si="8"/>
        <v>0</v>
      </c>
    </row>
    <row r="15" spans="1:17" ht="28.15" customHeight="1" x14ac:dyDescent="0.2">
      <c r="A15" s="179" t="s">
        <v>113</v>
      </c>
      <c r="B15" s="108"/>
      <c r="C15" s="108"/>
      <c r="D15" s="178" t="str">
        <f t="shared" si="9"/>
        <v>0%</v>
      </c>
      <c r="E15" s="105"/>
      <c r="F15" s="106" t="str">
        <f t="shared" si="10"/>
        <v>0%</v>
      </c>
      <c r="G15" s="105"/>
      <c r="H15" s="106" t="str">
        <f t="shared" si="11"/>
        <v>0%</v>
      </c>
      <c r="I15" s="105"/>
      <c r="J15" s="106" t="str">
        <f t="shared" si="12"/>
        <v>0%</v>
      </c>
      <c r="K15" s="105"/>
      <c r="L15" s="106" t="str">
        <f t="shared" si="13"/>
        <v>0%</v>
      </c>
      <c r="M15" s="105"/>
      <c r="N15" s="107" t="str">
        <f t="shared" si="14"/>
        <v>0%</v>
      </c>
      <c r="O15" s="197">
        <f t="shared" si="6"/>
        <v>0</v>
      </c>
      <c r="P15" s="198">
        <f t="shared" si="7"/>
        <v>0</v>
      </c>
      <c r="Q15" s="199">
        <f t="shared" si="8"/>
        <v>0</v>
      </c>
    </row>
    <row r="16" spans="1:17" ht="28.15" customHeight="1" x14ac:dyDescent="0.2">
      <c r="A16" s="179" t="s">
        <v>114</v>
      </c>
      <c r="B16" s="108"/>
      <c r="C16" s="108"/>
      <c r="D16" s="178" t="str">
        <f t="shared" si="9"/>
        <v>0%</v>
      </c>
      <c r="E16" s="105"/>
      <c r="F16" s="106" t="str">
        <f t="shared" si="10"/>
        <v>0%</v>
      </c>
      <c r="G16" s="105"/>
      <c r="H16" s="106" t="str">
        <f t="shared" si="11"/>
        <v>0%</v>
      </c>
      <c r="I16" s="105"/>
      <c r="J16" s="106" t="str">
        <f t="shared" si="12"/>
        <v>0%</v>
      </c>
      <c r="K16" s="105"/>
      <c r="L16" s="106" t="str">
        <f t="shared" si="13"/>
        <v>0%</v>
      </c>
      <c r="M16" s="105"/>
      <c r="N16" s="107" t="str">
        <f t="shared" si="14"/>
        <v>0%</v>
      </c>
      <c r="O16" s="197">
        <f t="shared" si="6"/>
        <v>0</v>
      </c>
      <c r="P16" s="198">
        <f t="shared" si="7"/>
        <v>0</v>
      </c>
      <c r="Q16" s="199">
        <f t="shared" si="8"/>
        <v>0</v>
      </c>
    </row>
    <row r="17" spans="1:17" ht="28.15" customHeight="1" x14ac:dyDescent="0.2">
      <c r="A17" s="179" t="s">
        <v>116</v>
      </c>
      <c r="B17" s="108"/>
      <c r="C17" s="108"/>
      <c r="D17" s="178" t="str">
        <f t="shared" si="9"/>
        <v>0%</v>
      </c>
      <c r="E17" s="105"/>
      <c r="F17" s="106" t="str">
        <f t="shared" si="10"/>
        <v>0%</v>
      </c>
      <c r="G17" s="105"/>
      <c r="H17" s="106" t="str">
        <f t="shared" si="11"/>
        <v>0%</v>
      </c>
      <c r="I17" s="105"/>
      <c r="J17" s="106" t="str">
        <f t="shared" si="12"/>
        <v>0%</v>
      </c>
      <c r="K17" s="105"/>
      <c r="L17" s="106" t="str">
        <f t="shared" si="13"/>
        <v>0%</v>
      </c>
      <c r="M17" s="105"/>
      <c r="N17" s="107" t="str">
        <f t="shared" si="14"/>
        <v>0%</v>
      </c>
      <c r="O17" s="197">
        <f t="shared" si="6"/>
        <v>0</v>
      </c>
      <c r="P17" s="198">
        <f t="shared" si="7"/>
        <v>0</v>
      </c>
      <c r="Q17" s="199">
        <f t="shared" si="8"/>
        <v>0</v>
      </c>
    </row>
    <row r="18" spans="1:17" ht="28.15" customHeight="1" x14ac:dyDescent="0.2">
      <c r="A18" s="180" t="s">
        <v>107</v>
      </c>
      <c r="B18" s="108"/>
      <c r="C18" s="108"/>
      <c r="D18" s="178" t="str">
        <f t="shared" si="9"/>
        <v>0%</v>
      </c>
      <c r="E18" s="105"/>
      <c r="F18" s="106" t="str">
        <f t="shared" si="10"/>
        <v>0%</v>
      </c>
      <c r="G18" s="105"/>
      <c r="H18" s="106" t="str">
        <f t="shared" si="11"/>
        <v>0%</v>
      </c>
      <c r="I18" s="105"/>
      <c r="J18" s="106" t="str">
        <f t="shared" si="12"/>
        <v>0%</v>
      </c>
      <c r="K18" s="105"/>
      <c r="L18" s="106" t="str">
        <f t="shared" si="13"/>
        <v>0%</v>
      </c>
      <c r="M18" s="105"/>
      <c r="N18" s="107" t="str">
        <f t="shared" si="14"/>
        <v>0%</v>
      </c>
      <c r="O18" s="197">
        <f t="shared" si="6"/>
        <v>0</v>
      </c>
      <c r="P18" s="198">
        <f t="shared" si="7"/>
        <v>0</v>
      </c>
      <c r="Q18" s="199">
        <f t="shared" si="8"/>
        <v>0</v>
      </c>
    </row>
    <row r="19" spans="1:17" ht="28.15" customHeight="1" x14ac:dyDescent="0.2">
      <c r="A19" s="179" t="s">
        <v>117</v>
      </c>
      <c r="B19" s="108"/>
      <c r="C19" s="108"/>
      <c r="D19" s="178" t="str">
        <f t="shared" si="9"/>
        <v>0%</v>
      </c>
      <c r="E19" s="105"/>
      <c r="F19" s="106" t="str">
        <f t="shared" si="10"/>
        <v>0%</v>
      </c>
      <c r="G19" s="105"/>
      <c r="H19" s="106" t="str">
        <f t="shared" si="11"/>
        <v>0%</v>
      </c>
      <c r="I19" s="105"/>
      <c r="J19" s="106" t="str">
        <f t="shared" si="12"/>
        <v>0%</v>
      </c>
      <c r="K19" s="105"/>
      <c r="L19" s="106" t="str">
        <f t="shared" si="13"/>
        <v>0%</v>
      </c>
      <c r="M19" s="105"/>
      <c r="N19" s="107" t="str">
        <f t="shared" si="14"/>
        <v>0%</v>
      </c>
      <c r="O19" s="197">
        <f t="shared" si="6"/>
        <v>0</v>
      </c>
      <c r="P19" s="198">
        <f t="shared" si="7"/>
        <v>0</v>
      </c>
      <c r="Q19" s="199">
        <f t="shared" si="8"/>
        <v>0</v>
      </c>
    </row>
    <row r="20" spans="1:17" ht="28.15" customHeight="1" x14ac:dyDescent="0.2">
      <c r="A20" s="179" t="s">
        <v>119</v>
      </c>
      <c r="B20" s="108"/>
      <c r="C20" s="108"/>
      <c r="D20" s="178" t="str">
        <f t="shared" si="9"/>
        <v>0%</v>
      </c>
      <c r="E20" s="105"/>
      <c r="F20" s="106" t="str">
        <f t="shared" si="10"/>
        <v>0%</v>
      </c>
      <c r="G20" s="105"/>
      <c r="H20" s="106" t="str">
        <f t="shared" si="11"/>
        <v>0%</v>
      </c>
      <c r="I20" s="105"/>
      <c r="J20" s="106" t="str">
        <f t="shared" si="12"/>
        <v>0%</v>
      </c>
      <c r="K20" s="105"/>
      <c r="L20" s="106" t="str">
        <f t="shared" si="13"/>
        <v>0%</v>
      </c>
      <c r="M20" s="105"/>
      <c r="N20" s="107" t="str">
        <f t="shared" si="14"/>
        <v>0%</v>
      </c>
      <c r="O20" s="197">
        <f t="shared" si="6"/>
        <v>0</v>
      </c>
      <c r="P20" s="198">
        <f t="shared" si="7"/>
        <v>0</v>
      </c>
      <c r="Q20" s="199">
        <f t="shared" si="8"/>
        <v>0</v>
      </c>
    </row>
    <row r="21" spans="1:17" ht="28.15" customHeight="1" x14ac:dyDescent="0.2">
      <c r="A21" s="181" t="s">
        <v>38</v>
      </c>
      <c r="B21" s="108"/>
      <c r="C21" s="108"/>
      <c r="D21" s="178" t="str">
        <f t="shared" si="9"/>
        <v>0%</v>
      </c>
      <c r="E21" s="105"/>
      <c r="F21" s="106" t="str">
        <f t="shared" si="10"/>
        <v>0%</v>
      </c>
      <c r="G21" s="105"/>
      <c r="H21" s="106" t="str">
        <f t="shared" si="11"/>
        <v>0%</v>
      </c>
      <c r="I21" s="105"/>
      <c r="J21" s="106" t="str">
        <f t="shared" si="12"/>
        <v>0%</v>
      </c>
      <c r="K21" s="105"/>
      <c r="L21" s="106" t="str">
        <f t="shared" si="13"/>
        <v>0%</v>
      </c>
      <c r="M21" s="105"/>
      <c r="N21" s="107" t="str">
        <f t="shared" si="14"/>
        <v>0%</v>
      </c>
      <c r="O21" s="197">
        <f t="shared" si="6"/>
        <v>0</v>
      </c>
      <c r="P21" s="198">
        <f t="shared" si="7"/>
        <v>0</v>
      </c>
      <c r="Q21" s="199">
        <f t="shared" si="8"/>
        <v>0</v>
      </c>
    </row>
    <row r="22" spans="1:17" ht="28.15" customHeight="1" x14ac:dyDescent="0.2">
      <c r="A22" s="181" t="s">
        <v>17</v>
      </c>
      <c r="B22" s="108"/>
      <c r="C22" s="108"/>
      <c r="D22" s="178" t="str">
        <f t="shared" si="9"/>
        <v>0%</v>
      </c>
      <c r="E22" s="105"/>
      <c r="F22" s="106" t="str">
        <f t="shared" si="10"/>
        <v>0%</v>
      </c>
      <c r="G22" s="105"/>
      <c r="H22" s="106" t="str">
        <f t="shared" si="11"/>
        <v>0%</v>
      </c>
      <c r="I22" s="105"/>
      <c r="J22" s="106" t="str">
        <f t="shared" si="12"/>
        <v>0%</v>
      </c>
      <c r="K22" s="105"/>
      <c r="L22" s="106" t="str">
        <f t="shared" si="13"/>
        <v>0%</v>
      </c>
      <c r="M22" s="105"/>
      <c r="N22" s="107" t="str">
        <f t="shared" si="14"/>
        <v>0%</v>
      </c>
      <c r="O22" s="197">
        <f t="shared" si="6"/>
        <v>0</v>
      </c>
      <c r="P22" s="198">
        <f t="shared" si="7"/>
        <v>0</v>
      </c>
      <c r="Q22" s="199">
        <f t="shared" si="8"/>
        <v>0</v>
      </c>
    </row>
    <row r="23" spans="1:17" ht="28.15" customHeight="1" x14ac:dyDescent="0.2">
      <c r="A23" s="192" t="s">
        <v>181</v>
      </c>
      <c r="B23" s="108"/>
      <c r="C23" s="108"/>
      <c r="D23" s="178" t="str">
        <f t="shared" si="9"/>
        <v>0%</v>
      </c>
      <c r="E23" s="105"/>
      <c r="F23" s="106" t="str">
        <f t="shared" si="10"/>
        <v>0%</v>
      </c>
      <c r="G23" s="105"/>
      <c r="H23" s="106" t="str">
        <f t="shared" si="11"/>
        <v>0%</v>
      </c>
      <c r="I23" s="105"/>
      <c r="J23" s="106" t="str">
        <f t="shared" si="12"/>
        <v>0%</v>
      </c>
      <c r="K23" s="105"/>
      <c r="L23" s="106" t="str">
        <f t="shared" si="13"/>
        <v>0%</v>
      </c>
      <c r="M23" s="105"/>
      <c r="N23" s="107" t="str">
        <f t="shared" si="14"/>
        <v>0%</v>
      </c>
      <c r="O23" s="197">
        <f t="shared" si="6"/>
        <v>0</v>
      </c>
      <c r="P23" s="198">
        <f t="shared" si="7"/>
        <v>0</v>
      </c>
      <c r="Q23" s="199">
        <f t="shared" si="8"/>
        <v>0</v>
      </c>
    </row>
    <row r="24" spans="1:17" ht="28.15" customHeight="1" x14ac:dyDescent="0.2">
      <c r="A24" s="181" t="s">
        <v>151</v>
      </c>
      <c r="B24" s="108"/>
      <c r="C24" s="108"/>
      <c r="D24" s="178" t="str">
        <f t="shared" si="9"/>
        <v>0%</v>
      </c>
      <c r="E24" s="105"/>
      <c r="F24" s="106" t="str">
        <f t="shared" si="10"/>
        <v>0%</v>
      </c>
      <c r="G24" s="105"/>
      <c r="H24" s="106" t="str">
        <f t="shared" si="11"/>
        <v>0%</v>
      </c>
      <c r="I24" s="105"/>
      <c r="J24" s="106" t="str">
        <f t="shared" si="12"/>
        <v>0%</v>
      </c>
      <c r="K24" s="105"/>
      <c r="L24" s="106" t="str">
        <f t="shared" si="13"/>
        <v>0%</v>
      </c>
      <c r="M24" s="105"/>
      <c r="N24" s="107" t="str">
        <f t="shared" si="14"/>
        <v>0%</v>
      </c>
      <c r="O24" s="197">
        <f t="shared" si="6"/>
        <v>0</v>
      </c>
      <c r="P24" s="198">
        <f t="shared" si="7"/>
        <v>0</v>
      </c>
      <c r="Q24" s="199">
        <f t="shared" si="8"/>
        <v>0</v>
      </c>
    </row>
    <row r="25" spans="1:17" ht="28.15" customHeight="1" x14ac:dyDescent="0.2">
      <c r="A25" s="181" t="s">
        <v>121</v>
      </c>
      <c r="B25" s="108"/>
      <c r="C25" s="108"/>
      <c r="D25" s="178" t="str">
        <f t="shared" ref="D25:D36" si="15">IFERROR((C25/B25),"0%")</f>
        <v>0%</v>
      </c>
      <c r="E25" s="105"/>
      <c r="F25" s="106" t="str">
        <f t="shared" ref="F25:F36" si="16">IFERROR((E25/B25),"0%")</f>
        <v>0%</v>
      </c>
      <c r="G25" s="105"/>
      <c r="H25" s="106" t="str">
        <f t="shared" ref="H25:H36" si="17">IFERROR((G25/B25),"0%")</f>
        <v>0%</v>
      </c>
      <c r="I25" s="105"/>
      <c r="J25" s="106" t="str">
        <f t="shared" ref="J25:J36" si="18">IFERROR((I25/B25),"0%")</f>
        <v>0%</v>
      </c>
      <c r="K25" s="105"/>
      <c r="L25" s="106" t="str">
        <f t="shared" ref="L25:L36" si="19">IFERROR((K25/B25),"0%")</f>
        <v>0%</v>
      </c>
      <c r="M25" s="105"/>
      <c r="N25" s="107" t="str">
        <f t="shared" ref="N25:N36" si="20">IFERROR((M25/B25),"0%")</f>
        <v>0%</v>
      </c>
      <c r="O25" s="197">
        <f t="shared" si="6"/>
        <v>0</v>
      </c>
      <c r="P25" s="198">
        <f t="shared" si="7"/>
        <v>0</v>
      </c>
      <c r="Q25" s="199">
        <f t="shared" si="8"/>
        <v>0</v>
      </c>
    </row>
    <row r="26" spans="1:17" ht="28.15" customHeight="1" x14ac:dyDescent="0.2">
      <c r="A26" s="181" t="s">
        <v>122</v>
      </c>
      <c r="B26" s="108"/>
      <c r="C26" s="108"/>
      <c r="D26" s="178" t="str">
        <f t="shared" si="15"/>
        <v>0%</v>
      </c>
      <c r="E26" s="105"/>
      <c r="F26" s="106" t="str">
        <f t="shared" si="16"/>
        <v>0%</v>
      </c>
      <c r="G26" s="105"/>
      <c r="H26" s="106" t="str">
        <f t="shared" si="17"/>
        <v>0%</v>
      </c>
      <c r="I26" s="105"/>
      <c r="J26" s="106" t="str">
        <f t="shared" si="18"/>
        <v>0%</v>
      </c>
      <c r="K26" s="105"/>
      <c r="L26" s="106" t="str">
        <f t="shared" si="19"/>
        <v>0%</v>
      </c>
      <c r="M26" s="105"/>
      <c r="N26" s="107" t="str">
        <f t="shared" si="20"/>
        <v>0%</v>
      </c>
      <c r="O26" s="197">
        <f t="shared" si="6"/>
        <v>0</v>
      </c>
      <c r="P26" s="198">
        <f t="shared" si="7"/>
        <v>0</v>
      </c>
      <c r="Q26" s="199">
        <f t="shared" si="8"/>
        <v>0</v>
      </c>
    </row>
    <row r="27" spans="1:17" ht="28.15" customHeight="1" x14ac:dyDescent="0.2">
      <c r="A27" s="181" t="s">
        <v>123</v>
      </c>
      <c r="B27" s="108"/>
      <c r="C27" s="108"/>
      <c r="D27" s="178" t="str">
        <f t="shared" si="15"/>
        <v>0%</v>
      </c>
      <c r="E27" s="105"/>
      <c r="F27" s="106" t="str">
        <f t="shared" si="16"/>
        <v>0%</v>
      </c>
      <c r="G27" s="105"/>
      <c r="H27" s="106" t="str">
        <f t="shared" si="17"/>
        <v>0%</v>
      </c>
      <c r="I27" s="105"/>
      <c r="J27" s="106" t="str">
        <f t="shared" si="18"/>
        <v>0%</v>
      </c>
      <c r="K27" s="105"/>
      <c r="L27" s="106" t="str">
        <f t="shared" si="19"/>
        <v>0%</v>
      </c>
      <c r="M27" s="105"/>
      <c r="N27" s="107" t="str">
        <f t="shared" si="20"/>
        <v>0%</v>
      </c>
      <c r="O27" s="197">
        <f t="shared" si="6"/>
        <v>0</v>
      </c>
      <c r="P27" s="198">
        <f t="shared" si="7"/>
        <v>0</v>
      </c>
      <c r="Q27" s="199">
        <f t="shared" si="8"/>
        <v>0</v>
      </c>
    </row>
    <row r="28" spans="1:17" ht="28.15" customHeight="1" x14ac:dyDescent="0.2">
      <c r="A28" s="181" t="s">
        <v>124</v>
      </c>
      <c r="B28" s="108"/>
      <c r="C28" s="108"/>
      <c r="D28" s="178" t="str">
        <f t="shared" si="15"/>
        <v>0%</v>
      </c>
      <c r="E28" s="105"/>
      <c r="F28" s="106" t="str">
        <f t="shared" si="16"/>
        <v>0%</v>
      </c>
      <c r="G28" s="105"/>
      <c r="H28" s="106" t="str">
        <f t="shared" si="17"/>
        <v>0%</v>
      </c>
      <c r="I28" s="105"/>
      <c r="J28" s="106" t="str">
        <f t="shared" si="18"/>
        <v>0%</v>
      </c>
      <c r="K28" s="105"/>
      <c r="L28" s="106" t="str">
        <f t="shared" si="19"/>
        <v>0%</v>
      </c>
      <c r="M28" s="105"/>
      <c r="N28" s="107" t="str">
        <f t="shared" si="20"/>
        <v>0%</v>
      </c>
      <c r="O28" s="197">
        <f t="shared" si="6"/>
        <v>0</v>
      </c>
      <c r="P28" s="198">
        <f t="shared" si="7"/>
        <v>0</v>
      </c>
      <c r="Q28" s="199">
        <f t="shared" si="8"/>
        <v>0</v>
      </c>
    </row>
    <row r="29" spans="1:17" ht="28.15" customHeight="1" x14ac:dyDescent="0.2">
      <c r="A29" s="181" t="s">
        <v>40</v>
      </c>
      <c r="B29" s="108"/>
      <c r="C29" s="108"/>
      <c r="D29" s="178" t="str">
        <f t="shared" si="15"/>
        <v>0%</v>
      </c>
      <c r="E29" s="105"/>
      <c r="F29" s="106" t="str">
        <f t="shared" si="16"/>
        <v>0%</v>
      </c>
      <c r="G29" s="105"/>
      <c r="H29" s="106" t="str">
        <f t="shared" si="17"/>
        <v>0%</v>
      </c>
      <c r="I29" s="105"/>
      <c r="J29" s="106" t="str">
        <f t="shared" si="18"/>
        <v>0%</v>
      </c>
      <c r="K29" s="105"/>
      <c r="L29" s="106" t="str">
        <f t="shared" si="19"/>
        <v>0%</v>
      </c>
      <c r="M29" s="105"/>
      <c r="N29" s="107" t="str">
        <f t="shared" si="20"/>
        <v>0%</v>
      </c>
      <c r="O29" s="197">
        <f t="shared" si="6"/>
        <v>0</v>
      </c>
      <c r="P29" s="198">
        <f t="shared" si="7"/>
        <v>0</v>
      </c>
      <c r="Q29" s="199">
        <f t="shared" si="8"/>
        <v>0</v>
      </c>
    </row>
    <row r="30" spans="1:17" ht="28.15" customHeight="1" x14ac:dyDescent="0.2">
      <c r="A30" s="181" t="s">
        <v>74</v>
      </c>
      <c r="B30" s="108"/>
      <c r="C30" s="108"/>
      <c r="D30" s="178" t="str">
        <f t="shared" si="15"/>
        <v>0%</v>
      </c>
      <c r="E30" s="105"/>
      <c r="F30" s="106" t="str">
        <f t="shared" si="16"/>
        <v>0%</v>
      </c>
      <c r="G30" s="105"/>
      <c r="H30" s="106" t="str">
        <f t="shared" si="17"/>
        <v>0%</v>
      </c>
      <c r="I30" s="105"/>
      <c r="J30" s="106" t="str">
        <f t="shared" si="18"/>
        <v>0%</v>
      </c>
      <c r="K30" s="105"/>
      <c r="L30" s="106" t="str">
        <f t="shared" si="19"/>
        <v>0%</v>
      </c>
      <c r="M30" s="105"/>
      <c r="N30" s="107" t="str">
        <f t="shared" si="20"/>
        <v>0%</v>
      </c>
      <c r="O30" s="197">
        <f t="shared" si="6"/>
        <v>0</v>
      </c>
      <c r="P30" s="198">
        <f t="shared" si="7"/>
        <v>0</v>
      </c>
      <c r="Q30" s="199">
        <f t="shared" si="8"/>
        <v>0</v>
      </c>
    </row>
    <row r="31" spans="1:17" ht="28.15" customHeight="1" x14ac:dyDescent="0.2">
      <c r="A31" s="181" t="s">
        <v>126</v>
      </c>
      <c r="B31" s="108"/>
      <c r="C31" s="108"/>
      <c r="D31" s="178" t="str">
        <f t="shared" si="15"/>
        <v>0%</v>
      </c>
      <c r="E31" s="105"/>
      <c r="F31" s="106" t="str">
        <f t="shared" si="16"/>
        <v>0%</v>
      </c>
      <c r="G31" s="105"/>
      <c r="H31" s="106" t="str">
        <f t="shared" si="17"/>
        <v>0%</v>
      </c>
      <c r="I31" s="105"/>
      <c r="J31" s="106" t="str">
        <f t="shared" si="18"/>
        <v>0%</v>
      </c>
      <c r="K31" s="105"/>
      <c r="L31" s="106" t="str">
        <f t="shared" si="19"/>
        <v>0%</v>
      </c>
      <c r="M31" s="105"/>
      <c r="N31" s="107" t="str">
        <f t="shared" si="20"/>
        <v>0%</v>
      </c>
      <c r="O31" s="197">
        <f t="shared" si="6"/>
        <v>0</v>
      </c>
      <c r="P31" s="198">
        <f t="shared" si="7"/>
        <v>0</v>
      </c>
      <c r="Q31" s="199">
        <f t="shared" si="8"/>
        <v>0</v>
      </c>
    </row>
    <row r="32" spans="1:17" ht="28.15" customHeight="1" x14ac:dyDescent="0.2">
      <c r="A32" s="181" t="s">
        <v>127</v>
      </c>
      <c r="B32" s="108"/>
      <c r="C32" s="108"/>
      <c r="D32" s="178" t="str">
        <f t="shared" si="15"/>
        <v>0%</v>
      </c>
      <c r="E32" s="105"/>
      <c r="F32" s="106" t="str">
        <f t="shared" si="16"/>
        <v>0%</v>
      </c>
      <c r="G32" s="105"/>
      <c r="H32" s="106" t="str">
        <f t="shared" si="17"/>
        <v>0%</v>
      </c>
      <c r="I32" s="105"/>
      <c r="J32" s="106" t="str">
        <f t="shared" si="18"/>
        <v>0%</v>
      </c>
      <c r="K32" s="105"/>
      <c r="L32" s="106" t="str">
        <f t="shared" si="19"/>
        <v>0%</v>
      </c>
      <c r="M32" s="105"/>
      <c r="N32" s="107" t="str">
        <f t="shared" si="20"/>
        <v>0%</v>
      </c>
      <c r="O32" s="197">
        <f t="shared" si="6"/>
        <v>0</v>
      </c>
      <c r="P32" s="198">
        <f t="shared" si="7"/>
        <v>0</v>
      </c>
      <c r="Q32" s="199">
        <f t="shared" si="8"/>
        <v>0</v>
      </c>
    </row>
    <row r="33" spans="1:17" ht="28.15" customHeight="1" x14ac:dyDescent="0.2">
      <c r="A33" s="181" t="s">
        <v>128</v>
      </c>
      <c r="B33" s="108"/>
      <c r="C33" s="108"/>
      <c r="D33" s="178" t="str">
        <f t="shared" si="15"/>
        <v>0%</v>
      </c>
      <c r="E33" s="105"/>
      <c r="F33" s="106" t="str">
        <f t="shared" si="16"/>
        <v>0%</v>
      </c>
      <c r="G33" s="105"/>
      <c r="H33" s="106" t="str">
        <f t="shared" si="17"/>
        <v>0%</v>
      </c>
      <c r="I33" s="105"/>
      <c r="J33" s="106" t="str">
        <f t="shared" si="18"/>
        <v>0%</v>
      </c>
      <c r="K33" s="105"/>
      <c r="L33" s="106" t="str">
        <f t="shared" si="19"/>
        <v>0%</v>
      </c>
      <c r="M33" s="105"/>
      <c r="N33" s="107" t="str">
        <f t="shared" si="20"/>
        <v>0%</v>
      </c>
      <c r="O33" s="197">
        <f t="shared" si="6"/>
        <v>0</v>
      </c>
      <c r="P33" s="198">
        <f t="shared" si="7"/>
        <v>0</v>
      </c>
      <c r="Q33" s="199">
        <f t="shared" si="8"/>
        <v>0</v>
      </c>
    </row>
    <row r="34" spans="1:17" ht="28.15" customHeight="1" x14ac:dyDescent="0.2">
      <c r="A34" s="181" t="s">
        <v>18</v>
      </c>
      <c r="B34" s="108"/>
      <c r="C34" s="108"/>
      <c r="D34" s="178" t="str">
        <f t="shared" si="15"/>
        <v>0%</v>
      </c>
      <c r="E34" s="105"/>
      <c r="F34" s="106" t="str">
        <f t="shared" si="16"/>
        <v>0%</v>
      </c>
      <c r="G34" s="105"/>
      <c r="H34" s="106" t="str">
        <f t="shared" si="17"/>
        <v>0%</v>
      </c>
      <c r="I34" s="105"/>
      <c r="J34" s="106" t="str">
        <f t="shared" si="18"/>
        <v>0%</v>
      </c>
      <c r="K34" s="105"/>
      <c r="L34" s="106" t="str">
        <f t="shared" si="19"/>
        <v>0%</v>
      </c>
      <c r="M34" s="105"/>
      <c r="N34" s="107" t="str">
        <f t="shared" si="20"/>
        <v>0%</v>
      </c>
      <c r="O34" s="197">
        <f t="shared" si="6"/>
        <v>0</v>
      </c>
      <c r="P34" s="198">
        <f t="shared" si="7"/>
        <v>0</v>
      </c>
      <c r="Q34" s="199">
        <f t="shared" si="8"/>
        <v>0</v>
      </c>
    </row>
    <row r="35" spans="1:17" ht="28.15" customHeight="1" x14ac:dyDescent="0.2">
      <c r="A35" s="181" t="s">
        <v>131</v>
      </c>
      <c r="B35" s="108"/>
      <c r="C35" s="108"/>
      <c r="D35" s="178" t="str">
        <f t="shared" si="15"/>
        <v>0%</v>
      </c>
      <c r="E35" s="105"/>
      <c r="F35" s="106" t="str">
        <f t="shared" si="16"/>
        <v>0%</v>
      </c>
      <c r="G35" s="105"/>
      <c r="H35" s="106" t="str">
        <f t="shared" si="17"/>
        <v>0%</v>
      </c>
      <c r="I35" s="105"/>
      <c r="J35" s="106" t="str">
        <f t="shared" si="18"/>
        <v>0%</v>
      </c>
      <c r="K35" s="105"/>
      <c r="L35" s="106" t="str">
        <f t="shared" si="19"/>
        <v>0%</v>
      </c>
      <c r="M35" s="105"/>
      <c r="N35" s="107" t="str">
        <f t="shared" si="20"/>
        <v>0%</v>
      </c>
      <c r="O35" s="197">
        <f t="shared" si="6"/>
        <v>0</v>
      </c>
      <c r="P35" s="198">
        <f t="shared" si="7"/>
        <v>0</v>
      </c>
      <c r="Q35" s="199">
        <f t="shared" si="8"/>
        <v>0</v>
      </c>
    </row>
    <row r="36" spans="1:17" ht="28.15" customHeight="1" x14ac:dyDescent="0.2">
      <c r="A36" s="181" t="s">
        <v>46</v>
      </c>
      <c r="B36" s="108"/>
      <c r="C36" s="108"/>
      <c r="D36" s="178" t="str">
        <f t="shared" si="15"/>
        <v>0%</v>
      </c>
      <c r="E36" s="105"/>
      <c r="F36" s="106" t="str">
        <f t="shared" si="16"/>
        <v>0%</v>
      </c>
      <c r="G36" s="105"/>
      <c r="H36" s="106" t="str">
        <f t="shared" si="17"/>
        <v>0%</v>
      </c>
      <c r="I36" s="105"/>
      <c r="J36" s="106" t="str">
        <f t="shared" si="18"/>
        <v>0%</v>
      </c>
      <c r="K36" s="105"/>
      <c r="L36" s="106" t="str">
        <f t="shared" si="19"/>
        <v>0%</v>
      </c>
      <c r="M36" s="105"/>
      <c r="N36" s="107" t="str">
        <f t="shared" si="20"/>
        <v>0%</v>
      </c>
      <c r="O36" s="197">
        <f t="shared" si="6"/>
        <v>0</v>
      </c>
      <c r="P36" s="198">
        <f t="shared" si="7"/>
        <v>0</v>
      </c>
      <c r="Q36" s="199">
        <f t="shared" si="8"/>
        <v>0</v>
      </c>
    </row>
    <row r="37" spans="1:17" ht="28.15" customHeight="1" x14ac:dyDescent="0.2">
      <c r="A37" s="182" t="s">
        <v>12</v>
      </c>
      <c r="B37" s="108"/>
      <c r="C37" s="108"/>
      <c r="D37" s="178" t="str">
        <f t="shared" si="0"/>
        <v>0%</v>
      </c>
      <c r="E37" s="105"/>
      <c r="F37" s="106" t="str">
        <f t="shared" si="1"/>
        <v>0%</v>
      </c>
      <c r="G37" s="105"/>
      <c r="H37" s="106" t="str">
        <f t="shared" si="2"/>
        <v>0%</v>
      </c>
      <c r="I37" s="105"/>
      <c r="J37" s="106" t="str">
        <f t="shared" si="3"/>
        <v>0%</v>
      </c>
      <c r="K37" s="105"/>
      <c r="L37" s="106" t="str">
        <f t="shared" si="4"/>
        <v>0%</v>
      </c>
      <c r="M37" s="105"/>
      <c r="N37" s="107" t="str">
        <f t="shared" si="5"/>
        <v>0%</v>
      </c>
      <c r="O37" s="197">
        <f t="shared" si="6"/>
        <v>0</v>
      </c>
      <c r="P37" s="198">
        <f t="shared" si="7"/>
        <v>0</v>
      </c>
      <c r="Q37" s="199">
        <f t="shared" si="8"/>
        <v>0</v>
      </c>
    </row>
    <row r="38" spans="1:17" ht="28.15" customHeight="1" x14ac:dyDescent="0.2">
      <c r="A38" s="181" t="s">
        <v>133</v>
      </c>
      <c r="B38" s="108"/>
      <c r="C38" s="108"/>
      <c r="D38" s="178" t="str">
        <f t="shared" si="0"/>
        <v>0%</v>
      </c>
      <c r="E38" s="105"/>
      <c r="F38" s="106" t="str">
        <f t="shared" si="1"/>
        <v>0%</v>
      </c>
      <c r="G38" s="105"/>
      <c r="H38" s="106" t="str">
        <f t="shared" si="2"/>
        <v>0%</v>
      </c>
      <c r="I38" s="105"/>
      <c r="J38" s="106" t="str">
        <f t="shared" si="3"/>
        <v>0%</v>
      </c>
      <c r="K38" s="105"/>
      <c r="L38" s="106" t="str">
        <f t="shared" si="4"/>
        <v>0%</v>
      </c>
      <c r="M38" s="105"/>
      <c r="N38" s="107" t="str">
        <f t="shared" si="5"/>
        <v>0%</v>
      </c>
      <c r="O38" s="197">
        <f t="shared" si="6"/>
        <v>0</v>
      </c>
      <c r="P38" s="198">
        <f t="shared" si="7"/>
        <v>0</v>
      </c>
      <c r="Q38" s="199">
        <f t="shared" si="8"/>
        <v>0</v>
      </c>
    </row>
    <row r="39" spans="1:17" ht="28.15" customHeight="1" x14ac:dyDescent="0.2">
      <c r="A39" s="181" t="s">
        <v>134</v>
      </c>
      <c r="B39" s="108"/>
      <c r="C39" s="108"/>
      <c r="D39" s="178" t="str">
        <f t="shared" si="0"/>
        <v>0%</v>
      </c>
      <c r="E39" s="105"/>
      <c r="F39" s="106" t="str">
        <f t="shared" si="1"/>
        <v>0%</v>
      </c>
      <c r="G39" s="105"/>
      <c r="H39" s="106" t="str">
        <f t="shared" si="2"/>
        <v>0%</v>
      </c>
      <c r="I39" s="105"/>
      <c r="J39" s="106" t="str">
        <f t="shared" si="3"/>
        <v>0%</v>
      </c>
      <c r="K39" s="105"/>
      <c r="L39" s="106" t="str">
        <f t="shared" si="4"/>
        <v>0%</v>
      </c>
      <c r="M39" s="105"/>
      <c r="N39" s="107" t="str">
        <f t="shared" si="5"/>
        <v>0%</v>
      </c>
      <c r="O39" s="197">
        <f t="shared" si="6"/>
        <v>0</v>
      </c>
      <c r="P39" s="198">
        <f t="shared" si="7"/>
        <v>0</v>
      </c>
      <c r="Q39" s="199">
        <f t="shared" si="8"/>
        <v>0</v>
      </c>
    </row>
    <row r="40" spans="1:17" ht="28.15" customHeight="1" x14ac:dyDescent="0.2">
      <c r="A40" s="183" t="s">
        <v>135</v>
      </c>
      <c r="B40" s="108"/>
      <c r="C40" s="108"/>
      <c r="D40" s="178" t="str">
        <f t="shared" si="0"/>
        <v>0%</v>
      </c>
      <c r="E40" s="105"/>
      <c r="F40" s="106" t="str">
        <f t="shared" si="1"/>
        <v>0%</v>
      </c>
      <c r="G40" s="105"/>
      <c r="H40" s="106" t="str">
        <f t="shared" si="2"/>
        <v>0%</v>
      </c>
      <c r="I40" s="105"/>
      <c r="J40" s="106" t="str">
        <f t="shared" si="3"/>
        <v>0%</v>
      </c>
      <c r="K40" s="105"/>
      <c r="L40" s="106" t="str">
        <f t="shared" si="4"/>
        <v>0%</v>
      </c>
      <c r="M40" s="105"/>
      <c r="N40" s="107" t="str">
        <f t="shared" si="5"/>
        <v>0%</v>
      </c>
      <c r="O40" s="197">
        <f t="shared" si="6"/>
        <v>0</v>
      </c>
      <c r="P40" s="198">
        <f t="shared" si="7"/>
        <v>0</v>
      </c>
      <c r="Q40" s="199">
        <f t="shared" si="8"/>
        <v>0</v>
      </c>
    </row>
    <row r="41" spans="1:17" ht="28.15" customHeight="1" x14ac:dyDescent="0.2">
      <c r="A41" s="182" t="s">
        <v>11</v>
      </c>
      <c r="B41" s="105"/>
      <c r="C41" s="105"/>
      <c r="D41" s="178" t="str">
        <f t="shared" si="0"/>
        <v>0%</v>
      </c>
      <c r="E41" s="105"/>
      <c r="F41" s="106" t="str">
        <f t="shared" si="1"/>
        <v>0%</v>
      </c>
      <c r="G41" s="105"/>
      <c r="H41" s="106" t="str">
        <f t="shared" si="2"/>
        <v>0%</v>
      </c>
      <c r="I41" s="105"/>
      <c r="J41" s="106" t="str">
        <f t="shared" si="3"/>
        <v>0%</v>
      </c>
      <c r="K41" s="105"/>
      <c r="L41" s="106" t="str">
        <f t="shared" si="4"/>
        <v>0%</v>
      </c>
      <c r="M41" s="105"/>
      <c r="N41" s="107" t="str">
        <f t="shared" si="5"/>
        <v>0%</v>
      </c>
      <c r="O41" s="197">
        <f t="shared" si="6"/>
        <v>0</v>
      </c>
      <c r="P41" s="198">
        <f t="shared" si="7"/>
        <v>0</v>
      </c>
      <c r="Q41" s="199">
        <f t="shared" si="8"/>
        <v>0</v>
      </c>
    </row>
    <row r="42" spans="1:17" ht="28.15" customHeight="1" x14ac:dyDescent="0.2">
      <c r="A42" s="105" t="s">
        <v>136</v>
      </c>
      <c r="B42" s="108"/>
      <c r="C42" s="108"/>
      <c r="D42" s="178" t="str">
        <f t="shared" si="0"/>
        <v>0%</v>
      </c>
      <c r="E42" s="105"/>
      <c r="F42" s="106" t="str">
        <f t="shared" si="1"/>
        <v>0%</v>
      </c>
      <c r="G42" s="105"/>
      <c r="H42" s="106" t="str">
        <f t="shared" si="2"/>
        <v>0%</v>
      </c>
      <c r="I42" s="105"/>
      <c r="J42" s="106" t="str">
        <f t="shared" si="3"/>
        <v>0%</v>
      </c>
      <c r="K42" s="105"/>
      <c r="L42" s="106" t="str">
        <f t="shared" si="4"/>
        <v>0%</v>
      </c>
      <c r="M42" s="105"/>
      <c r="N42" s="107" t="str">
        <f t="shared" si="5"/>
        <v>0%</v>
      </c>
      <c r="O42" s="197">
        <f t="shared" si="6"/>
        <v>0</v>
      </c>
      <c r="P42" s="198">
        <f t="shared" si="7"/>
        <v>0</v>
      </c>
      <c r="Q42" s="199">
        <f t="shared" si="8"/>
        <v>0</v>
      </c>
    </row>
    <row r="43" spans="1:17" ht="28.15" customHeight="1" x14ac:dyDescent="0.2">
      <c r="A43" s="188" t="s">
        <v>137</v>
      </c>
      <c r="B43" s="105"/>
      <c r="C43" s="105"/>
      <c r="D43" s="178" t="str">
        <f t="shared" si="0"/>
        <v>0%</v>
      </c>
      <c r="E43" s="105"/>
      <c r="F43" s="106" t="str">
        <f t="shared" si="1"/>
        <v>0%</v>
      </c>
      <c r="G43" s="105"/>
      <c r="H43" s="106" t="str">
        <f t="shared" si="2"/>
        <v>0%</v>
      </c>
      <c r="I43" s="105"/>
      <c r="J43" s="106" t="str">
        <f t="shared" si="3"/>
        <v>0%</v>
      </c>
      <c r="K43" s="105"/>
      <c r="L43" s="106" t="str">
        <f t="shared" si="4"/>
        <v>0%</v>
      </c>
      <c r="M43" s="105"/>
      <c r="N43" s="107" t="str">
        <f t="shared" si="5"/>
        <v>0%</v>
      </c>
      <c r="O43" s="197">
        <f t="shared" si="6"/>
        <v>0</v>
      </c>
      <c r="P43" s="198">
        <f t="shared" si="7"/>
        <v>0</v>
      </c>
      <c r="Q43" s="199">
        <f t="shared" si="8"/>
        <v>0</v>
      </c>
    </row>
    <row r="44" spans="1:17" ht="28.15" customHeight="1" x14ac:dyDescent="0.2">
      <c r="A44" s="182" t="s">
        <v>10</v>
      </c>
      <c r="B44" s="105"/>
      <c r="C44" s="105"/>
      <c r="D44" s="178" t="str">
        <f t="shared" si="0"/>
        <v>0%</v>
      </c>
      <c r="E44" s="105"/>
      <c r="F44" s="106" t="str">
        <f t="shared" si="1"/>
        <v>0%</v>
      </c>
      <c r="G44" s="105"/>
      <c r="H44" s="106" t="str">
        <f t="shared" si="2"/>
        <v>0%</v>
      </c>
      <c r="I44" s="105"/>
      <c r="J44" s="106" t="str">
        <f t="shared" si="3"/>
        <v>0%</v>
      </c>
      <c r="K44" s="105"/>
      <c r="L44" s="106" t="str">
        <f t="shared" si="4"/>
        <v>0%</v>
      </c>
      <c r="M44" s="105"/>
      <c r="N44" s="107" t="str">
        <f t="shared" si="5"/>
        <v>0%</v>
      </c>
      <c r="O44" s="197">
        <f t="shared" ref="O44:O69" si="21">$B$6</f>
        <v>0</v>
      </c>
      <c r="P44" s="198">
        <f t="shared" si="7"/>
        <v>0</v>
      </c>
      <c r="Q44" s="199">
        <f t="shared" si="8"/>
        <v>0</v>
      </c>
    </row>
    <row r="45" spans="1:17" ht="28.15" customHeight="1" x14ac:dyDescent="0.2">
      <c r="A45" s="181" t="s">
        <v>184</v>
      </c>
      <c r="B45" s="108"/>
      <c r="C45" s="108"/>
      <c r="D45" s="178" t="str">
        <f t="shared" ref="D45:D51" si="22">IFERROR((C45/B45),"0%")</f>
        <v>0%</v>
      </c>
      <c r="E45" s="105"/>
      <c r="F45" s="106" t="str">
        <f t="shared" ref="F45:F51" si="23">IFERROR((E45/B45),"0%")</f>
        <v>0%</v>
      </c>
      <c r="G45" s="105"/>
      <c r="H45" s="106" t="str">
        <f t="shared" ref="H45:H51" si="24">IFERROR((G45/B45),"0%")</f>
        <v>0%</v>
      </c>
      <c r="I45" s="105"/>
      <c r="J45" s="106" t="str">
        <f t="shared" ref="J45:J51" si="25">IFERROR((I45/B45),"0%")</f>
        <v>0%</v>
      </c>
      <c r="K45" s="105"/>
      <c r="L45" s="106" t="str">
        <f t="shared" ref="L45:L51" si="26">IFERROR((K45/B45),"0%")</f>
        <v>0%</v>
      </c>
      <c r="M45" s="105"/>
      <c r="N45" s="107" t="str">
        <f t="shared" ref="N45:N51" si="27">IFERROR((M45/B45),"0%")</f>
        <v>0%</v>
      </c>
      <c r="O45" s="197">
        <f t="shared" si="21"/>
        <v>0</v>
      </c>
      <c r="P45" s="198">
        <f t="shared" si="7"/>
        <v>0</v>
      </c>
      <c r="Q45" s="199">
        <f t="shared" si="8"/>
        <v>0</v>
      </c>
    </row>
    <row r="46" spans="1:17" ht="28.15" customHeight="1" x14ac:dyDescent="0.2">
      <c r="A46" s="181" t="s">
        <v>108</v>
      </c>
      <c r="B46" s="108"/>
      <c r="C46" s="108"/>
      <c r="D46" s="178" t="str">
        <f t="shared" si="22"/>
        <v>0%</v>
      </c>
      <c r="E46" s="105"/>
      <c r="F46" s="106" t="str">
        <f t="shared" si="23"/>
        <v>0%</v>
      </c>
      <c r="G46" s="105"/>
      <c r="H46" s="106" t="str">
        <f t="shared" si="24"/>
        <v>0%</v>
      </c>
      <c r="I46" s="105"/>
      <c r="J46" s="106" t="str">
        <f t="shared" si="25"/>
        <v>0%</v>
      </c>
      <c r="K46" s="105"/>
      <c r="L46" s="106" t="str">
        <f t="shared" si="26"/>
        <v>0%</v>
      </c>
      <c r="M46" s="105"/>
      <c r="N46" s="107" t="str">
        <f t="shared" si="27"/>
        <v>0%</v>
      </c>
      <c r="O46" s="197">
        <f t="shared" si="21"/>
        <v>0</v>
      </c>
      <c r="P46" s="198">
        <f t="shared" si="7"/>
        <v>0</v>
      </c>
      <c r="Q46" s="199">
        <f t="shared" si="8"/>
        <v>0</v>
      </c>
    </row>
    <row r="47" spans="1:17" ht="28.15" customHeight="1" x14ac:dyDescent="0.2">
      <c r="A47" s="181" t="s">
        <v>139</v>
      </c>
      <c r="B47" s="108"/>
      <c r="C47" s="108"/>
      <c r="D47" s="178" t="str">
        <f t="shared" si="22"/>
        <v>0%</v>
      </c>
      <c r="E47" s="105"/>
      <c r="F47" s="106" t="str">
        <f t="shared" si="23"/>
        <v>0%</v>
      </c>
      <c r="G47" s="105"/>
      <c r="H47" s="106" t="str">
        <f t="shared" si="24"/>
        <v>0%</v>
      </c>
      <c r="I47" s="105"/>
      <c r="J47" s="106" t="str">
        <f t="shared" si="25"/>
        <v>0%</v>
      </c>
      <c r="K47" s="105"/>
      <c r="L47" s="106" t="str">
        <f t="shared" si="26"/>
        <v>0%</v>
      </c>
      <c r="M47" s="105"/>
      <c r="N47" s="107" t="str">
        <f t="shared" si="27"/>
        <v>0%</v>
      </c>
      <c r="O47" s="197">
        <f t="shared" si="21"/>
        <v>0</v>
      </c>
      <c r="P47" s="198">
        <f t="shared" si="7"/>
        <v>0</v>
      </c>
      <c r="Q47" s="199">
        <f t="shared" si="8"/>
        <v>0</v>
      </c>
    </row>
    <row r="48" spans="1:17" ht="28.15" customHeight="1" x14ac:dyDescent="0.2">
      <c r="A48" s="181" t="s">
        <v>140</v>
      </c>
      <c r="B48" s="108"/>
      <c r="C48" s="108"/>
      <c r="D48" s="178" t="str">
        <f t="shared" si="22"/>
        <v>0%</v>
      </c>
      <c r="E48" s="105"/>
      <c r="F48" s="106" t="str">
        <f t="shared" si="23"/>
        <v>0%</v>
      </c>
      <c r="G48" s="105"/>
      <c r="H48" s="106" t="str">
        <f t="shared" si="24"/>
        <v>0%</v>
      </c>
      <c r="I48" s="105"/>
      <c r="J48" s="106" t="str">
        <f t="shared" si="25"/>
        <v>0%</v>
      </c>
      <c r="K48" s="105"/>
      <c r="L48" s="106" t="str">
        <f t="shared" si="26"/>
        <v>0%</v>
      </c>
      <c r="M48" s="105"/>
      <c r="N48" s="107" t="str">
        <f t="shared" si="27"/>
        <v>0%</v>
      </c>
      <c r="O48" s="197">
        <f t="shared" si="21"/>
        <v>0</v>
      </c>
      <c r="P48" s="198">
        <f t="shared" si="7"/>
        <v>0</v>
      </c>
      <c r="Q48" s="199">
        <f t="shared" si="8"/>
        <v>0</v>
      </c>
    </row>
    <row r="49" spans="1:17" ht="28.15" customHeight="1" x14ac:dyDescent="0.2">
      <c r="A49" s="181" t="s">
        <v>83</v>
      </c>
      <c r="B49" s="108"/>
      <c r="C49" s="108"/>
      <c r="D49" s="178" t="str">
        <f t="shared" si="22"/>
        <v>0%</v>
      </c>
      <c r="E49" s="105"/>
      <c r="F49" s="106" t="str">
        <f t="shared" si="23"/>
        <v>0%</v>
      </c>
      <c r="G49" s="105"/>
      <c r="H49" s="106" t="str">
        <f t="shared" si="24"/>
        <v>0%</v>
      </c>
      <c r="I49" s="105"/>
      <c r="J49" s="106" t="str">
        <f t="shared" si="25"/>
        <v>0%</v>
      </c>
      <c r="K49" s="105"/>
      <c r="L49" s="106" t="str">
        <f t="shared" si="26"/>
        <v>0%</v>
      </c>
      <c r="M49" s="105"/>
      <c r="N49" s="107" t="str">
        <f t="shared" si="27"/>
        <v>0%</v>
      </c>
      <c r="O49" s="197">
        <f t="shared" si="21"/>
        <v>0</v>
      </c>
      <c r="P49" s="198">
        <f t="shared" si="7"/>
        <v>0</v>
      </c>
      <c r="Q49" s="199">
        <f t="shared" si="8"/>
        <v>0</v>
      </c>
    </row>
    <row r="50" spans="1:17" ht="28.15" customHeight="1" x14ac:dyDescent="0.2">
      <c r="A50" s="181" t="s">
        <v>141</v>
      </c>
      <c r="B50" s="108"/>
      <c r="C50" s="108"/>
      <c r="D50" s="178" t="str">
        <f t="shared" si="22"/>
        <v>0%</v>
      </c>
      <c r="E50" s="105"/>
      <c r="F50" s="106" t="str">
        <f t="shared" si="23"/>
        <v>0%</v>
      </c>
      <c r="G50" s="105"/>
      <c r="H50" s="106" t="str">
        <f t="shared" si="24"/>
        <v>0%</v>
      </c>
      <c r="I50" s="105"/>
      <c r="J50" s="106" t="str">
        <f t="shared" si="25"/>
        <v>0%</v>
      </c>
      <c r="K50" s="105"/>
      <c r="L50" s="106" t="str">
        <f t="shared" si="26"/>
        <v>0%</v>
      </c>
      <c r="M50" s="105"/>
      <c r="N50" s="107" t="str">
        <f t="shared" si="27"/>
        <v>0%</v>
      </c>
      <c r="O50" s="197">
        <f t="shared" si="21"/>
        <v>0</v>
      </c>
      <c r="P50" s="198">
        <f t="shared" si="7"/>
        <v>0</v>
      </c>
      <c r="Q50" s="199">
        <f t="shared" si="8"/>
        <v>0</v>
      </c>
    </row>
    <row r="51" spans="1:17" ht="28.15" customHeight="1" x14ac:dyDescent="0.2">
      <c r="A51" s="181" t="s">
        <v>13</v>
      </c>
      <c r="B51" s="108"/>
      <c r="C51" s="108"/>
      <c r="D51" s="178" t="str">
        <f t="shared" si="22"/>
        <v>0%</v>
      </c>
      <c r="E51" s="105"/>
      <c r="F51" s="106" t="str">
        <f t="shared" si="23"/>
        <v>0%</v>
      </c>
      <c r="G51" s="105"/>
      <c r="H51" s="106" t="str">
        <f t="shared" si="24"/>
        <v>0%</v>
      </c>
      <c r="I51" s="105"/>
      <c r="J51" s="106" t="str">
        <f t="shared" si="25"/>
        <v>0%</v>
      </c>
      <c r="K51" s="105"/>
      <c r="L51" s="106" t="str">
        <f t="shared" si="26"/>
        <v>0%</v>
      </c>
      <c r="M51" s="105"/>
      <c r="N51" s="107" t="str">
        <f t="shared" si="27"/>
        <v>0%</v>
      </c>
      <c r="O51" s="197">
        <f t="shared" si="21"/>
        <v>0</v>
      </c>
      <c r="P51" s="198">
        <f t="shared" si="7"/>
        <v>0</v>
      </c>
      <c r="Q51" s="199">
        <f t="shared" si="8"/>
        <v>0</v>
      </c>
    </row>
    <row r="52" spans="1:17" ht="28.15" customHeight="1" x14ac:dyDescent="0.2">
      <c r="A52" s="181" t="s">
        <v>144</v>
      </c>
      <c r="B52" s="108"/>
      <c r="C52" s="108"/>
      <c r="D52" s="178" t="str">
        <f t="shared" ref="D52:D55" si="28">IFERROR((C52/B52),"0%")</f>
        <v>0%</v>
      </c>
      <c r="E52" s="105"/>
      <c r="F52" s="106" t="str">
        <f t="shared" ref="F52:F55" si="29">IFERROR((E52/B52),"0%")</f>
        <v>0%</v>
      </c>
      <c r="G52" s="105"/>
      <c r="H52" s="106" t="str">
        <f t="shared" ref="H52:H55" si="30">IFERROR((G52/B52),"0%")</f>
        <v>0%</v>
      </c>
      <c r="I52" s="105"/>
      <c r="J52" s="106" t="str">
        <f t="shared" ref="J52:J55" si="31">IFERROR((I52/B52),"0%")</f>
        <v>0%</v>
      </c>
      <c r="K52" s="105"/>
      <c r="L52" s="106" t="str">
        <f t="shared" ref="L52:L55" si="32">IFERROR((K52/B52),"0%")</f>
        <v>0%</v>
      </c>
      <c r="M52" s="105"/>
      <c r="N52" s="107" t="str">
        <f t="shared" ref="N52:N55" si="33">IFERROR((M52/B52),"0%")</f>
        <v>0%</v>
      </c>
      <c r="O52" s="197">
        <f t="shared" si="21"/>
        <v>0</v>
      </c>
      <c r="P52" s="198">
        <f t="shared" si="7"/>
        <v>0</v>
      </c>
      <c r="Q52" s="199">
        <f t="shared" si="8"/>
        <v>0</v>
      </c>
    </row>
    <row r="53" spans="1:17" ht="28.15" customHeight="1" x14ac:dyDescent="0.2">
      <c r="A53" s="181" t="s">
        <v>41</v>
      </c>
      <c r="B53" s="108"/>
      <c r="C53" s="108"/>
      <c r="D53" s="178" t="str">
        <f t="shared" si="28"/>
        <v>0%</v>
      </c>
      <c r="E53" s="105"/>
      <c r="F53" s="106" t="str">
        <f t="shared" si="29"/>
        <v>0%</v>
      </c>
      <c r="G53" s="105"/>
      <c r="H53" s="106" t="str">
        <f t="shared" si="30"/>
        <v>0%</v>
      </c>
      <c r="I53" s="105"/>
      <c r="J53" s="106" t="str">
        <f t="shared" si="31"/>
        <v>0%</v>
      </c>
      <c r="K53" s="105"/>
      <c r="L53" s="106" t="str">
        <f t="shared" si="32"/>
        <v>0%</v>
      </c>
      <c r="M53" s="105"/>
      <c r="N53" s="107" t="str">
        <f t="shared" si="33"/>
        <v>0%</v>
      </c>
      <c r="O53" s="197">
        <f t="shared" si="21"/>
        <v>0</v>
      </c>
      <c r="P53" s="198">
        <f t="shared" si="7"/>
        <v>0</v>
      </c>
      <c r="Q53" s="199">
        <f t="shared" si="8"/>
        <v>0</v>
      </c>
    </row>
    <row r="54" spans="1:17" ht="28.15" customHeight="1" x14ac:dyDescent="0.2">
      <c r="A54" s="181" t="s">
        <v>145</v>
      </c>
      <c r="B54" s="108"/>
      <c r="C54" s="108"/>
      <c r="D54" s="178" t="str">
        <f t="shared" si="28"/>
        <v>0%</v>
      </c>
      <c r="E54" s="105"/>
      <c r="F54" s="106" t="str">
        <f t="shared" si="29"/>
        <v>0%</v>
      </c>
      <c r="G54" s="105"/>
      <c r="H54" s="106" t="str">
        <f t="shared" si="30"/>
        <v>0%</v>
      </c>
      <c r="I54" s="105"/>
      <c r="J54" s="106" t="str">
        <f t="shared" si="31"/>
        <v>0%</v>
      </c>
      <c r="K54" s="105"/>
      <c r="L54" s="106" t="str">
        <f t="shared" si="32"/>
        <v>0%</v>
      </c>
      <c r="M54" s="105"/>
      <c r="N54" s="107" t="str">
        <f t="shared" si="33"/>
        <v>0%</v>
      </c>
      <c r="O54" s="197">
        <f t="shared" si="21"/>
        <v>0</v>
      </c>
      <c r="P54" s="198">
        <f t="shared" si="7"/>
        <v>0</v>
      </c>
      <c r="Q54" s="199">
        <f t="shared" si="8"/>
        <v>0</v>
      </c>
    </row>
    <row r="55" spans="1:17" ht="28.15" customHeight="1" x14ac:dyDescent="0.2">
      <c r="A55" s="181" t="s">
        <v>39</v>
      </c>
      <c r="B55" s="108"/>
      <c r="C55" s="108"/>
      <c r="D55" s="178" t="str">
        <f t="shared" si="28"/>
        <v>0%</v>
      </c>
      <c r="E55" s="105"/>
      <c r="F55" s="106" t="str">
        <f t="shared" si="29"/>
        <v>0%</v>
      </c>
      <c r="G55" s="105"/>
      <c r="H55" s="106" t="str">
        <f t="shared" si="30"/>
        <v>0%</v>
      </c>
      <c r="I55" s="105"/>
      <c r="J55" s="106" t="str">
        <f t="shared" si="31"/>
        <v>0%</v>
      </c>
      <c r="K55" s="105"/>
      <c r="L55" s="106" t="str">
        <f t="shared" si="32"/>
        <v>0%</v>
      </c>
      <c r="M55" s="105"/>
      <c r="N55" s="107" t="str">
        <f t="shared" si="33"/>
        <v>0%</v>
      </c>
      <c r="O55" s="197">
        <f t="shared" si="21"/>
        <v>0</v>
      </c>
      <c r="P55" s="198">
        <f t="shared" si="7"/>
        <v>0</v>
      </c>
      <c r="Q55" s="199">
        <f t="shared" si="8"/>
        <v>0</v>
      </c>
    </row>
    <row r="56" spans="1:17" ht="27.75" customHeight="1" x14ac:dyDescent="0.25">
      <c r="A56" s="169" t="s">
        <v>182</v>
      </c>
      <c r="B56" s="170"/>
      <c r="C56" s="170"/>
      <c r="D56" s="171"/>
      <c r="E56" s="170"/>
      <c r="F56" s="171"/>
      <c r="G56" s="170"/>
      <c r="H56" s="171"/>
      <c r="I56" s="170"/>
      <c r="J56" s="171"/>
      <c r="K56" s="170"/>
      <c r="L56" s="171"/>
      <c r="M56" s="170"/>
      <c r="N56" s="171"/>
      <c r="O56" s="197">
        <f t="shared" si="21"/>
        <v>0</v>
      </c>
      <c r="P56" s="198">
        <f t="shared" si="7"/>
        <v>0</v>
      </c>
      <c r="Q56" s="199">
        <f t="shared" si="8"/>
        <v>0</v>
      </c>
    </row>
    <row r="57" spans="1:17" ht="28.15" customHeight="1" x14ac:dyDescent="0.2">
      <c r="A57" s="190" t="s">
        <v>176</v>
      </c>
      <c r="B57" s="108"/>
      <c r="C57" s="108"/>
      <c r="D57" s="106" t="str">
        <f t="shared" ref="D57:D68" si="34">IFERROR((C57/B57),"0%")</f>
        <v>0%</v>
      </c>
      <c r="E57" s="167"/>
      <c r="F57" s="106" t="str">
        <f t="shared" ref="F57:F68" si="35">IFERROR((E57/B57),"0%")</f>
        <v>0%</v>
      </c>
      <c r="G57" s="167"/>
      <c r="H57" s="106" t="str">
        <f t="shared" ref="H57:H68" si="36">IFERROR((G57/B57),"0%")</f>
        <v>0%</v>
      </c>
      <c r="I57" s="167"/>
      <c r="J57" s="106" t="str">
        <f t="shared" ref="J57:J68" si="37">IFERROR((I57/B57),"0%")</f>
        <v>0%</v>
      </c>
      <c r="K57" s="167"/>
      <c r="L57" s="106" t="str">
        <f t="shared" ref="L57:L68" si="38">IFERROR((K57/B57),"0%")</f>
        <v>0%</v>
      </c>
      <c r="M57" s="167"/>
      <c r="N57" s="107" t="str">
        <f t="shared" ref="N57:N68" si="39">IFERROR((M57/B57),"0%")</f>
        <v>0%</v>
      </c>
      <c r="O57" s="197">
        <f t="shared" si="21"/>
        <v>0</v>
      </c>
      <c r="P57" s="198">
        <f t="shared" si="7"/>
        <v>0</v>
      </c>
      <c r="Q57" s="199">
        <f t="shared" si="8"/>
        <v>0</v>
      </c>
    </row>
    <row r="58" spans="1:17" ht="28.15" customHeight="1" x14ac:dyDescent="0.2">
      <c r="A58" s="190" t="s">
        <v>177</v>
      </c>
      <c r="B58" s="108"/>
      <c r="C58" s="108"/>
      <c r="D58" s="106" t="str">
        <f t="shared" si="34"/>
        <v>0%</v>
      </c>
      <c r="E58" s="167"/>
      <c r="F58" s="106" t="str">
        <f t="shared" si="35"/>
        <v>0%</v>
      </c>
      <c r="G58" s="167"/>
      <c r="H58" s="106" t="str">
        <f t="shared" si="36"/>
        <v>0%</v>
      </c>
      <c r="I58" s="167"/>
      <c r="J58" s="106" t="str">
        <f t="shared" si="37"/>
        <v>0%</v>
      </c>
      <c r="K58" s="167"/>
      <c r="L58" s="106" t="str">
        <f t="shared" si="38"/>
        <v>0%</v>
      </c>
      <c r="M58" s="167"/>
      <c r="N58" s="107" t="str">
        <f t="shared" si="39"/>
        <v>0%</v>
      </c>
      <c r="O58" s="197">
        <f t="shared" si="21"/>
        <v>0</v>
      </c>
      <c r="P58" s="198">
        <f t="shared" si="7"/>
        <v>0</v>
      </c>
      <c r="Q58" s="199">
        <f t="shared" si="8"/>
        <v>0</v>
      </c>
    </row>
    <row r="59" spans="1:17" ht="28.15" customHeight="1" x14ac:dyDescent="0.2">
      <c r="A59" s="190" t="s">
        <v>19</v>
      </c>
      <c r="B59" s="108"/>
      <c r="C59" s="108"/>
      <c r="D59" s="106" t="str">
        <f t="shared" si="34"/>
        <v>0%</v>
      </c>
      <c r="E59" s="167"/>
      <c r="F59" s="106" t="str">
        <f t="shared" si="35"/>
        <v>0%</v>
      </c>
      <c r="G59" s="167"/>
      <c r="H59" s="106" t="str">
        <f t="shared" si="36"/>
        <v>0%</v>
      </c>
      <c r="I59" s="167"/>
      <c r="J59" s="106" t="str">
        <f t="shared" si="37"/>
        <v>0%</v>
      </c>
      <c r="K59" s="167"/>
      <c r="L59" s="106" t="str">
        <f t="shared" si="38"/>
        <v>0%</v>
      </c>
      <c r="M59" s="167"/>
      <c r="N59" s="107" t="str">
        <f t="shared" si="39"/>
        <v>0%</v>
      </c>
      <c r="O59" s="197">
        <f t="shared" si="21"/>
        <v>0</v>
      </c>
      <c r="P59" s="198">
        <f t="shared" si="7"/>
        <v>0</v>
      </c>
      <c r="Q59" s="199">
        <f t="shared" si="8"/>
        <v>0</v>
      </c>
    </row>
    <row r="60" spans="1:17" ht="28.15" customHeight="1" x14ac:dyDescent="0.2">
      <c r="A60" s="190" t="s">
        <v>202</v>
      </c>
      <c r="B60" s="108"/>
      <c r="C60" s="108"/>
      <c r="D60" s="106" t="str">
        <f t="shared" si="34"/>
        <v>0%</v>
      </c>
      <c r="E60" s="167"/>
      <c r="F60" s="106" t="str">
        <f t="shared" si="35"/>
        <v>0%</v>
      </c>
      <c r="G60" s="167"/>
      <c r="H60" s="106" t="str">
        <f t="shared" si="36"/>
        <v>0%</v>
      </c>
      <c r="I60" s="167"/>
      <c r="J60" s="106" t="str">
        <f t="shared" si="37"/>
        <v>0%</v>
      </c>
      <c r="K60" s="167"/>
      <c r="L60" s="106" t="str">
        <f t="shared" si="38"/>
        <v>0%</v>
      </c>
      <c r="M60" s="167"/>
      <c r="N60" s="107" t="str">
        <f t="shared" si="39"/>
        <v>0%</v>
      </c>
      <c r="O60" s="197">
        <f t="shared" si="21"/>
        <v>0</v>
      </c>
      <c r="P60" s="198">
        <f t="shared" si="7"/>
        <v>0</v>
      </c>
      <c r="Q60" s="199">
        <f t="shared" si="8"/>
        <v>0</v>
      </c>
    </row>
    <row r="61" spans="1:17" ht="28.15" customHeight="1" x14ac:dyDescent="0.2">
      <c r="A61" s="190" t="s">
        <v>178</v>
      </c>
      <c r="B61" s="108"/>
      <c r="C61" s="108"/>
      <c r="D61" s="106" t="str">
        <f t="shared" si="34"/>
        <v>0%</v>
      </c>
      <c r="E61" s="167"/>
      <c r="F61" s="106" t="str">
        <f t="shared" si="35"/>
        <v>0%</v>
      </c>
      <c r="G61" s="167"/>
      <c r="H61" s="106" t="str">
        <f t="shared" si="36"/>
        <v>0%</v>
      </c>
      <c r="I61" s="167"/>
      <c r="J61" s="106" t="str">
        <f t="shared" si="37"/>
        <v>0%</v>
      </c>
      <c r="K61" s="167"/>
      <c r="L61" s="106" t="str">
        <f t="shared" si="38"/>
        <v>0%</v>
      </c>
      <c r="M61" s="167"/>
      <c r="N61" s="107" t="str">
        <f t="shared" si="39"/>
        <v>0%</v>
      </c>
      <c r="O61" s="197">
        <f t="shared" si="21"/>
        <v>0</v>
      </c>
      <c r="P61" s="198">
        <f t="shared" si="7"/>
        <v>0</v>
      </c>
      <c r="Q61" s="199">
        <f t="shared" si="8"/>
        <v>0</v>
      </c>
    </row>
    <row r="62" spans="1:17" ht="28.15" customHeight="1" x14ac:dyDescent="0.2">
      <c r="A62" s="190" t="s">
        <v>170</v>
      </c>
      <c r="B62" s="108"/>
      <c r="C62" s="108"/>
      <c r="D62" s="106" t="str">
        <f t="shared" si="34"/>
        <v>0%</v>
      </c>
      <c r="E62" s="167"/>
      <c r="F62" s="106" t="str">
        <f t="shared" si="35"/>
        <v>0%</v>
      </c>
      <c r="G62" s="167"/>
      <c r="H62" s="106" t="str">
        <f t="shared" si="36"/>
        <v>0%</v>
      </c>
      <c r="I62" s="167"/>
      <c r="J62" s="106" t="str">
        <f t="shared" si="37"/>
        <v>0%</v>
      </c>
      <c r="K62" s="167"/>
      <c r="L62" s="106" t="str">
        <f t="shared" si="38"/>
        <v>0%</v>
      </c>
      <c r="M62" s="167"/>
      <c r="N62" s="107" t="str">
        <f t="shared" si="39"/>
        <v>0%</v>
      </c>
      <c r="O62" s="197">
        <f t="shared" si="21"/>
        <v>0</v>
      </c>
      <c r="P62" s="198">
        <f t="shared" si="7"/>
        <v>0</v>
      </c>
      <c r="Q62" s="199">
        <f t="shared" si="8"/>
        <v>0</v>
      </c>
    </row>
    <row r="63" spans="1:17" ht="28.15" customHeight="1" x14ac:dyDescent="0.2">
      <c r="A63" s="190" t="s">
        <v>179</v>
      </c>
      <c r="B63" s="108"/>
      <c r="C63" s="108"/>
      <c r="D63" s="106" t="str">
        <f t="shared" si="34"/>
        <v>0%</v>
      </c>
      <c r="E63" s="167"/>
      <c r="F63" s="106" t="str">
        <f t="shared" si="35"/>
        <v>0%</v>
      </c>
      <c r="G63" s="167"/>
      <c r="H63" s="106" t="str">
        <f t="shared" si="36"/>
        <v>0%</v>
      </c>
      <c r="I63" s="167"/>
      <c r="J63" s="106" t="str">
        <f t="shared" si="37"/>
        <v>0%</v>
      </c>
      <c r="K63" s="167"/>
      <c r="L63" s="106" t="str">
        <f t="shared" si="38"/>
        <v>0%</v>
      </c>
      <c r="M63" s="167"/>
      <c r="N63" s="107" t="str">
        <f t="shared" si="39"/>
        <v>0%</v>
      </c>
      <c r="O63" s="197">
        <f t="shared" si="21"/>
        <v>0</v>
      </c>
      <c r="P63" s="198">
        <f t="shared" si="7"/>
        <v>0</v>
      </c>
      <c r="Q63" s="199">
        <f t="shared" si="8"/>
        <v>0</v>
      </c>
    </row>
    <row r="64" spans="1:17" ht="28.15" customHeight="1" x14ac:dyDescent="0.2">
      <c r="A64" s="190" t="s">
        <v>180</v>
      </c>
      <c r="B64" s="108"/>
      <c r="C64" s="108"/>
      <c r="D64" s="106" t="str">
        <f t="shared" si="34"/>
        <v>0%</v>
      </c>
      <c r="E64" s="167"/>
      <c r="F64" s="106" t="str">
        <f t="shared" si="35"/>
        <v>0%</v>
      </c>
      <c r="G64" s="167"/>
      <c r="H64" s="106" t="str">
        <f t="shared" si="36"/>
        <v>0%</v>
      </c>
      <c r="I64" s="167"/>
      <c r="J64" s="106" t="str">
        <f t="shared" si="37"/>
        <v>0%</v>
      </c>
      <c r="K64" s="167"/>
      <c r="L64" s="106" t="str">
        <f t="shared" si="38"/>
        <v>0%</v>
      </c>
      <c r="M64" s="167"/>
      <c r="N64" s="107" t="str">
        <f t="shared" si="39"/>
        <v>0%</v>
      </c>
      <c r="O64" s="197">
        <f t="shared" si="21"/>
        <v>0</v>
      </c>
      <c r="P64" s="198">
        <f t="shared" si="7"/>
        <v>0</v>
      </c>
      <c r="Q64" s="199">
        <f t="shared" si="8"/>
        <v>0</v>
      </c>
    </row>
    <row r="65" spans="1:17" ht="28.15" customHeight="1" x14ac:dyDescent="0.2">
      <c r="A65" s="190" t="s">
        <v>174</v>
      </c>
      <c r="B65" s="108"/>
      <c r="C65" s="108"/>
      <c r="D65" s="106" t="str">
        <f t="shared" si="34"/>
        <v>0%</v>
      </c>
      <c r="E65" s="167"/>
      <c r="F65" s="106" t="str">
        <f t="shared" si="35"/>
        <v>0%</v>
      </c>
      <c r="G65" s="167"/>
      <c r="H65" s="106" t="str">
        <f t="shared" si="36"/>
        <v>0%</v>
      </c>
      <c r="I65" s="167"/>
      <c r="J65" s="106" t="str">
        <f t="shared" si="37"/>
        <v>0%</v>
      </c>
      <c r="K65" s="167"/>
      <c r="L65" s="106" t="str">
        <f t="shared" si="38"/>
        <v>0%</v>
      </c>
      <c r="M65" s="167"/>
      <c r="N65" s="107" t="str">
        <f t="shared" si="39"/>
        <v>0%</v>
      </c>
      <c r="O65" s="197">
        <f t="shared" si="21"/>
        <v>0</v>
      </c>
      <c r="P65" s="198">
        <f t="shared" si="7"/>
        <v>0</v>
      </c>
      <c r="Q65" s="199">
        <f t="shared" si="8"/>
        <v>0</v>
      </c>
    </row>
    <row r="66" spans="1:17" ht="28.15" customHeight="1" x14ac:dyDescent="0.2">
      <c r="A66" s="190" t="s">
        <v>183</v>
      </c>
      <c r="B66" s="108"/>
      <c r="C66" s="108"/>
      <c r="D66" s="106" t="str">
        <f>IFERROR((C66/B66),"0%")</f>
        <v>0%</v>
      </c>
      <c r="E66" s="167"/>
      <c r="F66" s="106" t="str">
        <f>IFERROR((E66/B66),"0%")</f>
        <v>0%</v>
      </c>
      <c r="G66" s="167"/>
      <c r="H66" s="106" t="str">
        <f>IFERROR((G66/B66),"0%")</f>
        <v>0%</v>
      </c>
      <c r="I66" s="167"/>
      <c r="J66" s="106" t="str">
        <f>IFERROR((I66/B66),"0%")</f>
        <v>0%</v>
      </c>
      <c r="K66" s="167"/>
      <c r="L66" s="106" t="str">
        <f>IFERROR((K66/B66),"0%")</f>
        <v>0%</v>
      </c>
      <c r="M66" s="167"/>
      <c r="N66" s="107" t="str">
        <f>IFERROR((M66/B66),"0%")</f>
        <v>0%</v>
      </c>
      <c r="O66" s="197">
        <f t="shared" si="21"/>
        <v>0</v>
      </c>
      <c r="P66" s="198">
        <f t="shared" si="7"/>
        <v>0</v>
      </c>
      <c r="Q66" s="199">
        <f t="shared" si="8"/>
        <v>0</v>
      </c>
    </row>
    <row r="67" spans="1:17" ht="30" customHeight="1" x14ac:dyDescent="0.2">
      <c r="A67" s="190" t="s">
        <v>175</v>
      </c>
      <c r="B67" s="108"/>
      <c r="C67" s="108"/>
      <c r="D67" s="106" t="str">
        <f t="shared" si="34"/>
        <v>0%</v>
      </c>
      <c r="E67" s="167"/>
      <c r="F67" s="106" t="str">
        <f t="shared" si="35"/>
        <v>0%</v>
      </c>
      <c r="G67" s="167"/>
      <c r="H67" s="106" t="str">
        <f t="shared" si="36"/>
        <v>0%</v>
      </c>
      <c r="I67" s="167"/>
      <c r="J67" s="106" t="str">
        <f t="shared" si="37"/>
        <v>0%</v>
      </c>
      <c r="K67" s="167"/>
      <c r="L67" s="106" t="str">
        <f t="shared" si="38"/>
        <v>0%</v>
      </c>
      <c r="M67" s="167"/>
      <c r="N67" s="107" t="str">
        <f t="shared" si="39"/>
        <v>0%</v>
      </c>
      <c r="O67" s="197">
        <f t="shared" si="21"/>
        <v>0</v>
      </c>
      <c r="P67" s="198">
        <f t="shared" si="7"/>
        <v>0</v>
      </c>
      <c r="Q67" s="199">
        <f t="shared" si="8"/>
        <v>0</v>
      </c>
    </row>
    <row r="68" spans="1:17" ht="28.15" customHeight="1" x14ac:dyDescent="0.2">
      <c r="A68" s="190" t="s">
        <v>171</v>
      </c>
      <c r="B68" s="108"/>
      <c r="C68" s="108"/>
      <c r="D68" s="106" t="str">
        <f t="shared" si="34"/>
        <v>0%</v>
      </c>
      <c r="E68" s="167"/>
      <c r="F68" s="106" t="str">
        <f t="shared" si="35"/>
        <v>0%</v>
      </c>
      <c r="G68" s="167"/>
      <c r="H68" s="106" t="str">
        <f t="shared" si="36"/>
        <v>0%</v>
      </c>
      <c r="I68" s="167"/>
      <c r="J68" s="106" t="str">
        <f t="shared" si="37"/>
        <v>0%</v>
      </c>
      <c r="K68" s="167"/>
      <c r="L68" s="106" t="str">
        <f t="shared" si="38"/>
        <v>0%</v>
      </c>
      <c r="M68" s="167"/>
      <c r="N68" s="107" t="str">
        <f t="shared" si="39"/>
        <v>0%</v>
      </c>
      <c r="O68" s="197">
        <f t="shared" si="21"/>
        <v>0</v>
      </c>
      <c r="P68" s="198">
        <f t="shared" si="7"/>
        <v>0</v>
      </c>
      <c r="Q68" s="199">
        <f t="shared" si="8"/>
        <v>0</v>
      </c>
    </row>
    <row r="69" spans="1:17" ht="27.75" customHeight="1" x14ac:dyDescent="0.25">
      <c r="A69" s="168" t="s">
        <v>15</v>
      </c>
      <c r="B69" s="166">
        <f>SUM(B12:B68)</f>
        <v>0</v>
      </c>
      <c r="C69" s="166">
        <f>SUM(C12:C68)</f>
        <v>0</v>
      </c>
      <c r="D69" s="109" t="str">
        <f>IFERROR((C69/B69),"0%")</f>
        <v>0%</v>
      </c>
      <c r="E69" s="166">
        <f>SUM(E12:E68)</f>
        <v>0</v>
      </c>
      <c r="F69" s="109" t="str">
        <f>IFERROR((E69/B69),"0%")</f>
        <v>0%</v>
      </c>
      <c r="G69" s="166">
        <f>SUM(G12:G68)</f>
        <v>0</v>
      </c>
      <c r="H69" s="109" t="str">
        <f>IFERROR((G69/B69),"0%")</f>
        <v>0%</v>
      </c>
      <c r="I69" s="166">
        <f>SUM(I12:I68)</f>
        <v>0</v>
      </c>
      <c r="J69" s="109" t="str">
        <f>IFERROR((I69/B69),"0%")</f>
        <v>0%</v>
      </c>
      <c r="K69" s="166">
        <f>SUM(K12:K68)</f>
        <v>0</v>
      </c>
      <c r="L69" s="109" t="str">
        <f>IFERROR((K69/B69),"0%")</f>
        <v>0%</v>
      </c>
      <c r="M69" s="166">
        <f>SUM(M12:M68)</f>
        <v>0</v>
      </c>
      <c r="N69" s="196" t="str">
        <f>IFERROR((M69/B69),"0%")</f>
        <v>0%</v>
      </c>
      <c r="O69" s="197">
        <f t="shared" si="21"/>
        <v>0</v>
      </c>
      <c r="P69" s="198">
        <f t="shared" si="7"/>
        <v>0</v>
      </c>
      <c r="Q69" s="199">
        <f t="shared" si="8"/>
        <v>0</v>
      </c>
    </row>
  </sheetData>
  <mergeCells count="8">
    <mergeCell ref="B7:C7"/>
    <mergeCell ref="B8:C8"/>
    <mergeCell ref="B9:C9"/>
    <mergeCell ref="A1:O1"/>
    <mergeCell ref="A2:O2"/>
    <mergeCell ref="B4:C4"/>
    <mergeCell ref="B5:C5"/>
    <mergeCell ref="B6:C6"/>
  </mergeCells>
  <pageMargins left="0.25" right="0.25" top="0.75" bottom="0.75" header="0.3" footer="0.3"/>
  <pageSetup paperSize="5" scale="57" fitToHeight="0" orientation="landscape" r:id="rId1"/>
  <headerFooter>
    <oddFooter>&amp;LRevised 06/01/2021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Data!$B$9:$B$11</xm:f>
          </x14:formula1>
          <xm:sqref>D5:E5</xm:sqref>
        </x14:dataValidation>
        <x14:dataValidation type="list" allowBlank="1" showInputMessage="1" xr:uid="{DF8CE276-0B75-4D2B-B34A-A675F45582DC}">
          <x14:formula1>
            <xm:f>Data!$B$9:$B$11</xm:f>
          </x14:formula1>
          <xm:sqref>B5:C5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17"/>
  <sheetViews>
    <sheetView workbookViewId="0">
      <selection activeCell="D11" sqref="D11"/>
    </sheetView>
  </sheetViews>
  <sheetFormatPr defaultRowHeight="15" x14ac:dyDescent="0.25"/>
  <cols>
    <col min="1" max="1" width="38.28515625" bestFit="1" customWidth="1"/>
    <col min="2" max="3" width="20.140625" customWidth="1"/>
    <col min="4" max="4" width="20.5703125" customWidth="1"/>
    <col min="5" max="5" width="20.7109375" customWidth="1"/>
    <col min="6" max="6" width="19.5703125" customWidth="1"/>
    <col min="7" max="7" width="21.140625" customWidth="1"/>
    <col min="8" max="8" width="18.140625" customWidth="1"/>
    <col min="9" max="9" width="20.85546875" customWidth="1"/>
    <col min="10" max="10" width="18.7109375" customWidth="1"/>
    <col min="11" max="11" width="20" customWidth="1"/>
    <col min="12" max="12" width="20.140625" customWidth="1"/>
    <col min="13" max="13" width="22.5703125" customWidth="1"/>
  </cols>
  <sheetData>
    <row r="1" spans="1:13" ht="31.5" customHeight="1" x14ac:dyDescent="0.25">
      <c r="A1" s="238" t="s">
        <v>89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18" x14ac:dyDescent="0.25">
      <c r="A2" s="239" t="s">
        <v>94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8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4" t="s">
        <v>0</v>
      </c>
      <c r="B4" s="235"/>
      <c r="C4" s="236"/>
      <c r="D4" s="237"/>
      <c r="E4" s="57"/>
    </row>
    <row r="5" spans="1:13" x14ac:dyDescent="0.25">
      <c r="A5" s="54" t="s">
        <v>1</v>
      </c>
      <c r="B5" s="235"/>
      <c r="C5" s="236"/>
      <c r="D5" s="237"/>
      <c r="E5" s="57"/>
    </row>
    <row r="6" spans="1:13" x14ac:dyDescent="0.25">
      <c r="A6" s="54" t="s">
        <v>2</v>
      </c>
      <c r="B6" s="235"/>
      <c r="C6" s="236"/>
      <c r="D6" s="237"/>
      <c r="E6" s="56"/>
    </row>
    <row r="7" spans="1:13" x14ac:dyDescent="0.25">
      <c r="A7" s="55" t="s">
        <v>47</v>
      </c>
      <c r="B7" s="240"/>
      <c r="C7" s="241"/>
      <c r="D7" s="242"/>
      <c r="E7" s="56"/>
    </row>
    <row r="8" spans="1:13" x14ac:dyDescent="0.25">
      <c r="A8" s="54" t="s">
        <v>3</v>
      </c>
      <c r="B8" s="232"/>
      <c r="C8" s="233"/>
      <c r="D8" s="234"/>
      <c r="E8" s="57"/>
    </row>
    <row r="9" spans="1:13" x14ac:dyDescent="0.25">
      <c r="A9" s="54" t="s">
        <v>4</v>
      </c>
      <c r="B9" s="235"/>
      <c r="C9" s="236"/>
      <c r="D9" s="237"/>
      <c r="E9" s="57"/>
    </row>
    <row r="11" spans="1:13" ht="104.25" customHeight="1" x14ac:dyDescent="0.25">
      <c r="A11" s="43" t="s">
        <v>9</v>
      </c>
      <c r="B11" s="35" t="s">
        <v>99</v>
      </c>
      <c r="C11" s="36" t="s">
        <v>98</v>
      </c>
      <c r="D11" s="69" t="s">
        <v>97</v>
      </c>
      <c r="E11" s="2" t="s">
        <v>96</v>
      </c>
      <c r="F11" s="36" t="s">
        <v>93</v>
      </c>
      <c r="G11" s="37" t="s">
        <v>5</v>
      </c>
      <c r="I11" s="1"/>
      <c r="J11" s="1"/>
    </row>
    <row r="12" spans="1:13" ht="28.15" customHeight="1" x14ac:dyDescent="0.25">
      <c r="A12" s="33" t="s">
        <v>20</v>
      </c>
      <c r="B12" s="33"/>
      <c r="C12" s="5"/>
      <c r="D12" s="5"/>
      <c r="E12" s="5"/>
      <c r="F12" s="5"/>
      <c r="G12" s="34" t="str">
        <f t="shared" ref="G12:G17" si="0">IFERROR((F12/C12),"0%")</f>
        <v>0%</v>
      </c>
    </row>
    <row r="13" spans="1:13" ht="28.15" customHeight="1" x14ac:dyDescent="0.25">
      <c r="A13" s="33" t="s">
        <v>21</v>
      </c>
      <c r="B13" s="33"/>
      <c r="C13" s="6"/>
      <c r="D13" s="6"/>
      <c r="E13" s="5"/>
      <c r="F13" s="5"/>
      <c r="G13" s="34" t="str">
        <f t="shared" si="0"/>
        <v>0%</v>
      </c>
    </row>
    <row r="14" spans="1:13" ht="28.15" customHeight="1" x14ac:dyDescent="0.25">
      <c r="A14" s="33" t="s">
        <v>22</v>
      </c>
      <c r="B14" s="33"/>
      <c r="C14" s="6"/>
      <c r="D14" s="6"/>
      <c r="E14" s="5"/>
      <c r="F14" s="5"/>
      <c r="G14" s="34" t="str">
        <f t="shared" si="0"/>
        <v>0%</v>
      </c>
    </row>
    <row r="15" spans="1:13" ht="28.15" customHeight="1" x14ac:dyDescent="0.25">
      <c r="A15" s="33" t="s">
        <v>23</v>
      </c>
      <c r="B15" s="33"/>
      <c r="C15" s="6"/>
      <c r="D15" s="6"/>
      <c r="E15" s="5"/>
      <c r="F15" s="5"/>
      <c r="G15" s="34" t="str">
        <f t="shared" si="0"/>
        <v>0%</v>
      </c>
    </row>
    <row r="16" spans="1:13" ht="28.15" customHeight="1" x14ac:dyDescent="0.25">
      <c r="A16" s="33" t="s">
        <v>24</v>
      </c>
      <c r="B16" s="33"/>
      <c r="C16" s="6"/>
      <c r="D16" s="6"/>
      <c r="E16" s="5"/>
      <c r="F16" s="5"/>
      <c r="G16" s="34" t="str">
        <f t="shared" si="0"/>
        <v>0%</v>
      </c>
    </row>
    <row r="17" spans="1:7" ht="28.15" customHeight="1" x14ac:dyDescent="0.25">
      <c r="A17" s="38" t="s">
        <v>15</v>
      </c>
      <c r="B17" s="38"/>
      <c r="C17" s="39">
        <f>SUM(C12:C16)</f>
        <v>0</v>
      </c>
      <c r="D17" s="39">
        <f>SUM(D12:D16)</f>
        <v>0</v>
      </c>
      <c r="E17" s="39">
        <f>SUM(E12:E16)</f>
        <v>0</v>
      </c>
      <c r="F17" s="39">
        <f>SUM(F12:F16)</f>
        <v>0</v>
      </c>
      <c r="G17" s="40" t="str">
        <f t="shared" si="0"/>
        <v>0%</v>
      </c>
    </row>
  </sheetData>
  <mergeCells count="8">
    <mergeCell ref="B8:D8"/>
    <mergeCell ref="B9:D9"/>
    <mergeCell ref="A1:M1"/>
    <mergeCell ref="A2:M2"/>
    <mergeCell ref="B4:D4"/>
    <mergeCell ref="B5:D5"/>
    <mergeCell ref="B6:D6"/>
    <mergeCell ref="B7:D7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Use drop-down menu to select plan type" xr:uid="{00000000-0002-0000-0300-000000000000}">
          <x14:formula1>
            <xm:f>'C:\Users\coulangm\AppData\Local\Microsoft\Windows\INetCache\Content.Outlook\8EAG1PCU\[SAPO_Report_Test Draft 05242019 with TP edits.xlsx]Data'!#REF!</xm:f>
          </x14:formula1>
          <xm:sqref>E5</xm:sqref>
        </x14:dataValidation>
        <x14:dataValidation type="list" allowBlank="1" showInputMessage="1" showErrorMessage="1" xr:uid="{00000000-0002-0000-0300-000001000000}">
          <x14:formula1>
            <xm:f>'C:\Users\coulangm\AppData\Local\Microsoft\Windows\INetCache\Content.Outlook\8EAG1PCU\[SAPO_Report_Test Draft 05242019 with TP edits.xlsx]Data'!#REF!</xm:f>
          </x14:formula1>
          <xm:sqref>B5:D5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27"/>
  <sheetViews>
    <sheetView view="pageLayout" zoomScaleNormal="100" workbookViewId="0">
      <selection sqref="A1:O1"/>
    </sheetView>
  </sheetViews>
  <sheetFormatPr defaultRowHeight="14.25" x14ac:dyDescent="0.2"/>
  <cols>
    <col min="1" max="1" width="40" style="4" customWidth="1"/>
    <col min="2" max="3" width="20" style="4" customWidth="1"/>
    <col min="4" max="4" width="20.140625" style="4" customWidth="1"/>
    <col min="5" max="5" width="20" style="4" customWidth="1"/>
    <col min="6" max="6" width="20.5703125" style="4" customWidth="1"/>
    <col min="7" max="7" width="20" style="4" customWidth="1"/>
    <col min="8" max="8" width="21" style="4" customWidth="1"/>
    <col min="9" max="9" width="19.28515625" style="4" customWidth="1"/>
    <col min="10" max="10" width="21.140625" style="4" customWidth="1"/>
    <col min="11" max="11" width="20.5703125" style="4" customWidth="1"/>
    <col min="12" max="12" width="17.42578125" style="4" customWidth="1"/>
    <col min="13" max="13" width="20.140625" style="4" customWidth="1"/>
    <col min="14" max="14" width="21" style="4" bestFit="1" customWidth="1"/>
    <col min="15" max="15" width="12" style="4" hidden="1" customWidth="1"/>
    <col min="16" max="17" width="10.42578125" style="4" hidden="1" customWidth="1"/>
    <col min="18" max="16384" width="9.140625" style="4"/>
  </cols>
  <sheetData>
    <row r="1" spans="1:17" ht="23.25" x14ac:dyDescent="0.2">
      <c r="A1" s="273" t="s">
        <v>154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7" ht="18" x14ac:dyDescent="0.2">
      <c r="A2" s="267" t="s">
        <v>29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7" ht="15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7" x14ac:dyDescent="0.2">
      <c r="A4" s="111" t="s">
        <v>169</v>
      </c>
      <c r="B4" s="264"/>
      <c r="C4" s="272"/>
      <c r="D4" s="94"/>
      <c r="E4" s="78"/>
      <c r="F4" s="78"/>
      <c r="G4" s="95"/>
    </row>
    <row r="5" spans="1:17" x14ac:dyDescent="0.2">
      <c r="A5" s="93" t="s">
        <v>156</v>
      </c>
      <c r="B5" s="264"/>
      <c r="C5" s="272"/>
      <c r="D5" s="94"/>
      <c r="E5" s="78"/>
      <c r="F5" s="78"/>
      <c r="G5" s="95"/>
    </row>
    <row r="6" spans="1:17" x14ac:dyDescent="0.2">
      <c r="A6" s="93" t="s">
        <v>261</v>
      </c>
      <c r="B6" s="268"/>
      <c r="C6" s="274"/>
      <c r="D6" s="117"/>
      <c r="E6" s="114"/>
      <c r="F6" s="78"/>
      <c r="G6" s="96"/>
    </row>
    <row r="7" spans="1:17" x14ac:dyDescent="0.2">
      <c r="A7" s="97" t="s">
        <v>47</v>
      </c>
      <c r="B7" s="260"/>
      <c r="C7" s="270"/>
      <c r="D7" s="98"/>
      <c r="E7" s="112"/>
      <c r="F7" s="112"/>
      <c r="G7" s="96"/>
    </row>
    <row r="8" spans="1:17" x14ac:dyDescent="0.2">
      <c r="A8" s="93" t="s">
        <v>3</v>
      </c>
      <c r="B8" s="262"/>
      <c r="C8" s="271"/>
      <c r="D8" s="99"/>
      <c r="E8" s="113"/>
      <c r="F8" s="113"/>
      <c r="G8" s="95"/>
    </row>
    <row r="9" spans="1:17" x14ac:dyDescent="0.2">
      <c r="A9" s="93" t="s">
        <v>4</v>
      </c>
      <c r="B9" s="264"/>
      <c r="C9" s="272"/>
      <c r="D9" s="94"/>
      <c r="E9" s="78"/>
      <c r="F9" s="78"/>
      <c r="G9" s="95"/>
    </row>
    <row r="11" spans="1:17" ht="104.25" customHeight="1" x14ac:dyDescent="0.2">
      <c r="A11" s="116" t="s">
        <v>9</v>
      </c>
      <c r="B11" s="101" t="s">
        <v>197</v>
      </c>
      <c r="C11" s="101" t="s">
        <v>196</v>
      </c>
      <c r="D11" s="101" t="s">
        <v>95</v>
      </c>
      <c r="E11" s="102" t="s">
        <v>195</v>
      </c>
      <c r="F11" s="102" t="s">
        <v>189</v>
      </c>
      <c r="G11" s="103" t="s">
        <v>193</v>
      </c>
      <c r="H11" s="103" t="s">
        <v>190</v>
      </c>
      <c r="I11" s="103" t="s">
        <v>200</v>
      </c>
      <c r="J11" s="103" t="s">
        <v>201</v>
      </c>
      <c r="K11" s="103" t="s">
        <v>227</v>
      </c>
      <c r="L11" s="103" t="s">
        <v>228</v>
      </c>
      <c r="M11" s="103" t="s">
        <v>203</v>
      </c>
      <c r="N11" s="104" t="s">
        <v>204</v>
      </c>
      <c r="O11" s="102" t="s">
        <v>238</v>
      </c>
      <c r="P11" s="103" t="s">
        <v>236</v>
      </c>
      <c r="Q11" s="103" t="s">
        <v>237</v>
      </c>
    </row>
    <row r="12" spans="1:17" ht="27.75" customHeight="1" x14ac:dyDescent="0.2">
      <c r="A12" s="189" t="s">
        <v>100</v>
      </c>
      <c r="B12" s="108"/>
      <c r="C12" s="108"/>
      <c r="D12" s="106" t="str">
        <f t="shared" ref="D12:D26" si="0">IFERROR((C12/B12),"0%")</f>
        <v>0%</v>
      </c>
      <c r="E12" s="105"/>
      <c r="F12" s="106" t="str">
        <f t="shared" ref="F12:F26" si="1">IFERROR((E12/B12),"0%")</f>
        <v>0%</v>
      </c>
      <c r="G12" s="105"/>
      <c r="H12" s="106" t="str">
        <f t="shared" ref="H12:H26" si="2">IFERROR((G12/B12),"0%")</f>
        <v>0%</v>
      </c>
      <c r="I12" s="105"/>
      <c r="J12" s="106" t="str">
        <f t="shared" ref="J12:J26" si="3">IFERROR((I12/B12),"0%")</f>
        <v>0%</v>
      </c>
      <c r="K12" s="105"/>
      <c r="L12" s="106" t="str">
        <f t="shared" ref="L12:L26" si="4">IFERROR((K12/B12),"0%")</f>
        <v>0%</v>
      </c>
      <c r="M12" s="105"/>
      <c r="N12" s="107" t="str">
        <f t="shared" ref="N12:N26" si="5">IFERROR((M12/B12),"0%")</f>
        <v>0%</v>
      </c>
      <c r="O12" s="200">
        <f t="shared" ref="O12:O27" si="6">$B$6</f>
        <v>0</v>
      </c>
      <c r="P12" s="201">
        <f t="shared" ref="P12:P27" si="7">$B$7</f>
        <v>0</v>
      </c>
      <c r="Q12" s="202">
        <f t="shared" ref="Q12:Q27" si="8">$B$7</f>
        <v>0</v>
      </c>
    </row>
    <row r="13" spans="1:17" ht="27.75" customHeight="1" x14ac:dyDescent="0.2">
      <c r="A13" s="189" t="s">
        <v>199</v>
      </c>
      <c r="B13" s="108"/>
      <c r="C13" s="108"/>
      <c r="D13" s="106" t="str">
        <f t="shared" si="0"/>
        <v>0%</v>
      </c>
      <c r="E13" s="105"/>
      <c r="F13" s="106" t="str">
        <f t="shared" si="1"/>
        <v>0%</v>
      </c>
      <c r="G13" s="105"/>
      <c r="H13" s="106" t="str">
        <f t="shared" si="2"/>
        <v>0%</v>
      </c>
      <c r="I13" s="105"/>
      <c r="J13" s="106" t="str">
        <f t="shared" si="3"/>
        <v>0%</v>
      </c>
      <c r="K13" s="105"/>
      <c r="L13" s="106" t="str">
        <f t="shared" si="4"/>
        <v>0%</v>
      </c>
      <c r="M13" s="105"/>
      <c r="N13" s="107" t="str">
        <f t="shared" si="5"/>
        <v>0%</v>
      </c>
      <c r="O13" s="200">
        <f t="shared" si="6"/>
        <v>0</v>
      </c>
      <c r="P13" s="201">
        <f t="shared" si="7"/>
        <v>0</v>
      </c>
      <c r="Q13" s="202">
        <f t="shared" si="8"/>
        <v>0</v>
      </c>
    </row>
    <row r="14" spans="1:17" ht="27.75" customHeight="1" x14ac:dyDescent="0.2">
      <c r="A14" s="190" t="s">
        <v>20</v>
      </c>
      <c r="B14" s="108"/>
      <c r="C14" s="108"/>
      <c r="D14" s="106" t="str">
        <f t="shared" si="0"/>
        <v>0%</v>
      </c>
      <c r="E14" s="105"/>
      <c r="F14" s="106" t="str">
        <f t="shared" si="1"/>
        <v>0%</v>
      </c>
      <c r="G14" s="105"/>
      <c r="H14" s="106" t="str">
        <f t="shared" si="2"/>
        <v>0%</v>
      </c>
      <c r="I14" s="105"/>
      <c r="J14" s="106" t="str">
        <f t="shared" si="3"/>
        <v>0%</v>
      </c>
      <c r="K14" s="105"/>
      <c r="L14" s="106" t="str">
        <f t="shared" si="4"/>
        <v>0%</v>
      </c>
      <c r="M14" s="105"/>
      <c r="N14" s="107" t="str">
        <f t="shared" si="5"/>
        <v>0%</v>
      </c>
      <c r="O14" s="200">
        <f t="shared" si="6"/>
        <v>0</v>
      </c>
      <c r="P14" s="201">
        <f t="shared" si="7"/>
        <v>0</v>
      </c>
      <c r="Q14" s="202">
        <f t="shared" si="8"/>
        <v>0</v>
      </c>
    </row>
    <row r="15" spans="1:17" ht="27.75" customHeight="1" x14ac:dyDescent="0.2">
      <c r="A15" s="190" t="s">
        <v>185</v>
      </c>
      <c r="B15" s="108"/>
      <c r="C15" s="108"/>
      <c r="D15" s="106" t="str">
        <f t="shared" si="0"/>
        <v>0%</v>
      </c>
      <c r="E15" s="105"/>
      <c r="F15" s="106" t="str">
        <f t="shared" si="1"/>
        <v>0%</v>
      </c>
      <c r="G15" s="105"/>
      <c r="H15" s="106" t="str">
        <f t="shared" si="2"/>
        <v>0%</v>
      </c>
      <c r="I15" s="105"/>
      <c r="J15" s="106" t="str">
        <f t="shared" si="3"/>
        <v>0%</v>
      </c>
      <c r="K15" s="105"/>
      <c r="L15" s="106" t="str">
        <f t="shared" si="4"/>
        <v>0%</v>
      </c>
      <c r="M15" s="105"/>
      <c r="N15" s="107" t="str">
        <f t="shared" si="5"/>
        <v>0%</v>
      </c>
      <c r="O15" s="200">
        <f t="shared" si="6"/>
        <v>0</v>
      </c>
      <c r="P15" s="201">
        <f t="shared" si="7"/>
        <v>0</v>
      </c>
      <c r="Q15" s="202">
        <f t="shared" si="8"/>
        <v>0</v>
      </c>
    </row>
    <row r="16" spans="1:17" ht="27.75" customHeight="1" x14ac:dyDescent="0.2">
      <c r="A16" s="191" t="s">
        <v>101</v>
      </c>
      <c r="B16" s="108"/>
      <c r="C16" s="108"/>
      <c r="D16" s="106" t="str">
        <f t="shared" si="0"/>
        <v>0%</v>
      </c>
      <c r="E16" s="105"/>
      <c r="F16" s="106" t="str">
        <f t="shared" si="1"/>
        <v>0%</v>
      </c>
      <c r="G16" s="105"/>
      <c r="H16" s="106" t="str">
        <f t="shared" si="2"/>
        <v>0%</v>
      </c>
      <c r="I16" s="105"/>
      <c r="J16" s="106" t="str">
        <f t="shared" si="3"/>
        <v>0%</v>
      </c>
      <c r="K16" s="105"/>
      <c r="L16" s="106" t="str">
        <f t="shared" si="4"/>
        <v>0%</v>
      </c>
      <c r="M16" s="105"/>
      <c r="N16" s="107" t="str">
        <f t="shared" si="5"/>
        <v>0%</v>
      </c>
      <c r="O16" s="200">
        <f t="shared" si="6"/>
        <v>0</v>
      </c>
      <c r="P16" s="201">
        <f t="shared" si="7"/>
        <v>0</v>
      </c>
      <c r="Q16" s="202">
        <f t="shared" si="8"/>
        <v>0</v>
      </c>
    </row>
    <row r="17" spans="1:17" ht="27.75" customHeight="1" x14ac:dyDescent="0.2">
      <c r="A17" s="190" t="s">
        <v>24</v>
      </c>
      <c r="B17" s="108"/>
      <c r="C17" s="108"/>
      <c r="D17" s="106" t="str">
        <f t="shared" si="0"/>
        <v>0%</v>
      </c>
      <c r="E17" s="105"/>
      <c r="F17" s="106" t="str">
        <f t="shared" si="1"/>
        <v>0%</v>
      </c>
      <c r="G17" s="105"/>
      <c r="H17" s="106" t="str">
        <f t="shared" si="2"/>
        <v>0%</v>
      </c>
      <c r="I17" s="105"/>
      <c r="J17" s="106" t="str">
        <f t="shared" si="3"/>
        <v>0%</v>
      </c>
      <c r="K17" s="105"/>
      <c r="L17" s="106" t="str">
        <f t="shared" si="4"/>
        <v>0%</v>
      </c>
      <c r="M17" s="105"/>
      <c r="N17" s="107" t="str">
        <f t="shared" si="5"/>
        <v>0%</v>
      </c>
      <c r="O17" s="200">
        <f t="shared" si="6"/>
        <v>0</v>
      </c>
      <c r="P17" s="201">
        <f t="shared" si="7"/>
        <v>0</v>
      </c>
      <c r="Q17" s="202">
        <f t="shared" si="8"/>
        <v>0</v>
      </c>
    </row>
    <row r="18" spans="1:17" ht="27.75" customHeight="1" x14ac:dyDescent="0.2">
      <c r="A18" s="190" t="s">
        <v>232</v>
      </c>
      <c r="B18" s="108"/>
      <c r="C18" s="108"/>
      <c r="D18" s="106" t="str">
        <f t="shared" si="0"/>
        <v>0%</v>
      </c>
      <c r="E18" s="105"/>
      <c r="F18" s="106" t="str">
        <f t="shared" si="1"/>
        <v>0%</v>
      </c>
      <c r="G18" s="105"/>
      <c r="H18" s="106" t="str">
        <f t="shared" si="2"/>
        <v>0%</v>
      </c>
      <c r="I18" s="105"/>
      <c r="J18" s="106" t="str">
        <f t="shared" si="3"/>
        <v>0%</v>
      </c>
      <c r="K18" s="105"/>
      <c r="L18" s="106" t="str">
        <f t="shared" si="4"/>
        <v>0%</v>
      </c>
      <c r="M18" s="105"/>
      <c r="N18" s="107" t="str">
        <f t="shared" si="5"/>
        <v>0%</v>
      </c>
      <c r="O18" s="200">
        <f t="shared" si="6"/>
        <v>0</v>
      </c>
      <c r="P18" s="201">
        <f t="shared" si="7"/>
        <v>0</v>
      </c>
      <c r="Q18" s="202">
        <f t="shared" si="8"/>
        <v>0</v>
      </c>
    </row>
    <row r="19" spans="1:17" ht="27.75" customHeight="1" x14ac:dyDescent="0.2">
      <c r="A19" s="192" t="s">
        <v>102</v>
      </c>
      <c r="B19" s="108"/>
      <c r="C19" s="108"/>
      <c r="D19" s="106" t="str">
        <f t="shared" si="0"/>
        <v>0%</v>
      </c>
      <c r="E19" s="105"/>
      <c r="F19" s="106" t="str">
        <f t="shared" si="1"/>
        <v>0%</v>
      </c>
      <c r="G19" s="105"/>
      <c r="H19" s="106" t="str">
        <f t="shared" si="2"/>
        <v>0%</v>
      </c>
      <c r="I19" s="105"/>
      <c r="J19" s="106" t="str">
        <f t="shared" si="3"/>
        <v>0%</v>
      </c>
      <c r="K19" s="105"/>
      <c r="L19" s="106" t="str">
        <f t="shared" si="4"/>
        <v>0%</v>
      </c>
      <c r="M19" s="105"/>
      <c r="N19" s="107" t="str">
        <f t="shared" si="5"/>
        <v>0%</v>
      </c>
      <c r="O19" s="200">
        <f t="shared" si="6"/>
        <v>0</v>
      </c>
      <c r="P19" s="201">
        <f t="shared" si="7"/>
        <v>0</v>
      </c>
      <c r="Q19" s="202">
        <f t="shared" si="8"/>
        <v>0</v>
      </c>
    </row>
    <row r="20" spans="1:17" ht="27.75" customHeight="1" x14ac:dyDescent="0.2">
      <c r="A20" s="192" t="s">
        <v>23</v>
      </c>
      <c r="B20" s="108"/>
      <c r="C20" s="108"/>
      <c r="D20" s="106" t="str">
        <f t="shared" si="0"/>
        <v>0%</v>
      </c>
      <c r="E20" s="105"/>
      <c r="F20" s="106" t="str">
        <f t="shared" si="1"/>
        <v>0%</v>
      </c>
      <c r="G20" s="105"/>
      <c r="H20" s="106" t="str">
        <f t="shared" si="2"/>
        <v>0%</v>
      </c>
      <c r="I20" s="105"/>
      <c r="J20" s="106" t="str">
        <f t="shared" si="3"/>
        <v>0%</v>
      </c>
      <c r="K20" s="105"/>
      <c r="L20" s="106" t="str">
        <f t="shared" si="4"/>
        <v>0%</v>
      </c>
      <c r="M20" s="105"/>
      <c r="N20" s="107" t="str">
        <f t="shared" si="5"/>
        <v>0%</v>
      </c>
      <c r="O20" s="200">
        <f t="shared" si="6"/>
        <v>0</v>
      </c>
      <c r="P20" s="201">
        <f t="shared" si="7"/>
        <v>0</v>
      </c>
      <c r="Q20" s="202">
        <f t="shared" si="8"/>
        <v>0</v>
      </c>
    </row>
    <row r="21" spans="1:17" ht="27.75" customHeight="1" x14ac:dyDescent="0.2">
      <c r="A21" s="192" t="s">
        <v>188</v>
      </c>
      <c r="B21" s="108"/>
      <c r="C21" s="108"/>
      <c r="D21" s="106" t="str">
        <f t="shared" si="0"/>
        <v>0%</v>
      </c>
      <c r="E21" s="105"/>
      <c r="F21" s="106" t="str">
        <f t="shared" si="1"/>
        <v>0%</v>
      </c>
      <c r="G21" s="105"/>
      <c r="H21" s="106" t="str">
        <f t="shared" si="2"/>
        <v>0%</v>
      </c>
      <c r="I21" s="105"/>
      <c r="J21" s="106" t="str">
        <f t="shared" si="3"/>
        <v>0%</v>
      </c>
      <c r="K21" s="105"/>
      <c r="L21" s="106" t="str">
        <f t="shared" si="4"/>
        <v>0%</v>
      </c>
      <c r="M21" s="105"/>
      <c r="N21" s="107" t="str">
        <f t="shared" si="5"/>
        <v>0%</v>
      </c>
      <c r="O21" s="200">
        <f t="shared" si="6"/>
        <v>0</v>
      </c>
      <c r="P21" s="201">
        <f t="shared" si="7"/>
        <v>0</v>
      </c>
      <c r="Q21" s="202">
        <f t="shared" si="8"/>
        <v>0</v>
      </c>
    </row>
    <row r="22" spans="1:17" ht="27.75" customHeight="1" x14ac:dyDescent="0.2">
      <c r="A22" s="192" t="s">
        <v>21</v>
      </c>
      <c r="B22" s="108"/>
      <c r="C22" s="108"/>
      <c r="D22" s="106" t="str">
        <f t="shared" si="0"/>
        <v>0%</v>
      </c>
      <c r="E22" s="105"/>
      <c r="F22" s="106" t="str">
        <f t="shared" si="1"/>
        <v>0%</v>
      </c>
      <c r="G22" s="105"/>
      <c r="H22" s="106" t="str">
        <f t="shared" si="2"/>
        <v>0%</v>
      </c>
      <c r="I22" s="105"/>
      <c r="J22" s="106" t="str">
        <f t="shared" si="3"/>
        <v>0%</v>
      </c>
      <c r="K22" s="105"/>
      <c r="L22" s="106" t="str">
        <f t="shared" si="4"/>
        <v>0%</v>
      </c>
      <c r="M22" s="105"/>
      <c r="N22" s="107" t="str">
        <f t="shared" si="5"/>
        <v>0%</v>
      </c>
      <c r="O22" s="200">
        <f t="shared" si="6"/>
        <v>0</v>
      </c>
      <c r="P22" s="201">
        <f t="shared" si="7"/>
        <v>0</v>
      </c>
      <c r="Q22" s="202">
        <f t="shared" si="8"/>
        <v>0</v>
      </c>
    </row>
    <row r="23" spans="1:17" ht="27.75" customHeight="1" x14ac:dyDescent="0.2">
      <c r="A23" s="192" t="s">
        <v>186</v>
      </c>
      <c r="B23" s="108"/>
      <c r="C23" s="108"/>
      <c r="D23" s="106" t="str">
        <f t="shared" si="0"/>
        <v>0%</v>
      </c>
      <c r="E23" s="105"/>
      <c r="F23" s="106" t="str">
        <f t="shared" si="1"/>
        <v>0%</v>
      </c>
      <c r="G23" s="105"/>
      <c r="H23" s="106" t="str">
        <f t="shared" si="2"/>
        <v>0%</v>
      </c>
      <c r="I23" s="105"/>
      <c r="J23" s="106" t="str">
        <f t="shared" si="3"/>
        <v>0%</v>
      </c>
      <c r="K23" s="105"/>
      <c r="L23" s="106" t="str">
        <f t="shared" si="4"/>
        <v>0%</v>
      </c>
      <c r="M23" s="105"/>
      <c r="N23" s="107" t="str">
        <f t="shared" si="5"/>
        <v>0%</v>
      </c>
      <c r="O23" s="200">
        <f t="shared" si="6"/>
        <v>0</v>
      </c>
      <c r="P23" s="201">
        <f t="shared" si="7"/>
        <v>0</v>
      </c>
      <c r="Q23" s="202">
        <f t="shared" si="8"/>
        <v>0</v>
      </c>
    </row>
    <row r="24" spans="1:17" ht="27.75" customHeight="1" x14ac:dyDescent="0.2">
      <c r="A24" s="192" t="s">
        <v>104</v>
      </c>
      <c r="B24" s="108"/>
      <c r="C24" s="108"/>
      <c r="D24" s="106" t="str">
        <f t="shared" si="0"/>
        <v>0%</v>
      </c>
      <c r="E24" s="105"/>
      <c r="F24" s="106" t="str">
        <f t="shared" si="1"/>
        <v>0%</v>
      </c>
      <c r="G24" s="105"/>
      <c r="H24" s="106" t="str">
        <f t="shared" si="2"/>
        <v>0%</v>
      </c>
      <c r="I24" s="105"/>
      <c r="J24" s="106" t="str">
        <f t="shared" si="3"/>
        <v>0%</v>
      </c>
      <c r="K24" s="105"/>
      <c r="L24" s="106" t="str">
        <f t="shared" si="4"/>
        <v>0%</v>
      </c>
      <c r="M24" s="105"/>
      <c r="N24" s="107" t="str">
        <f t="shared" si="5"/>
        <v>0%</v>
      </c>
      <c r="O24" s="200">
        <f t="shared" si="6"/>
        <v>0</v>
      </c>
      <c r="P24" s="201">
        <f t="shared" si="7"/>
        <v>0</v>
      </c>
      <c r="Q24" s="202">
        <f t="shared" si="8"/>
        <v>0</v>
      </c>
    </row>
    <row r="25" spans="1:17" ht="27.75" customHeight="1" x14ac:dyDescent="0.2">
      <c r="A25" s="192" t="s">
        <v>22</v>
      </c>
      <c r="B25" s="108"/>
      <c r="C25" s="108"/>
      <c r="D25" s="106" t="str">
        <f t="shared" si="0"/>
        <v>0%</v>
      </c>
      <c r="E25" s="105"/>
      <c r="F25" s="106" t="str">
        <f t="shared" si="1"/>
        <v>0%</v>
      </c>
      <c r="G25" s="105"/>
      <c r="H25" s="106" t="str">
        <f t="shared" si="2"/>
        <v>0%</v>
      </c>
      <c r="I25" s="105"/>
      <c r="J25" s="106" t="str">
        <f t="shared" si="3"/>
        <v>0%</v>
      </c>
      <c r="K25" s="105"/>
      <c r="L25" s="106" t="str">
        <f t="shared" si="4"/>
        <v>0%</v>
      </c>
      <c r="M25" s="105"/>
      <c r="N25" s="107" t="str">
        <f t="shared" si="5"/>
        <v>0%</v>
      </c>
      <c r="O25" s="200">
        <f t="shared" si="6"/>
        <v>0</v>
      </c>
      <c r="P25" s="201">
        <f t="shared" si="7"/>
        <v>0</v>
      </c>
      <c r="Q25" s="202">
        <f t="shared" si="8"/>
        <v>0</v>
      </c>
    </row>
    <row r="26" spans="1:17" ht="27.75" customHeight="1" x14ac:dyDescent="0.2">
      <c r="A26" s="192" t="s">
        <v>187</v>
      </c>
      <c r="B26" s="108"/>
      <c r="C26" s="108"/>
      <c r="D26" s="106" t="str">
        <f t="shared" si="0"/>
        <v>0%</v>
      </c>
      <c r="E26" s="105"/>
      <c r="F26" s="106" t="str">
        <f t="shared" si="1"/>
        <v>0%</v>
      </c>
      <c r="G26" s="105"/>
      <c r="H26" s="106" t="str">
        <f t="shared" si="2"/>
        <v>0%</v>
      </c>
      <c r="I26" s="105"/>
      <c r="J26" s="106" t="str">
        <f t="shared" si="3"/>
        <v>0%</v>
      </c>
      <c r="K26" s="105"/>
      <c r="L26" s="106" t="str">
        <f t="shared" si="4"/>
        <v>0%</v>
      </c>
      <c r="M26" s="105"/>
      <c r="N26" s="107" t="str">
        <f t="shared" si="5"/>
        <v>0%</v>
      </c>
      <c r="O26" s="200">
        <f t="shared" si="6"/>
        <v>0</v>
      </c>
      <c r="P26" s="201">
        <f t="shared" si="7"/>
        <v>0</v>
      </c>
      <c r="Q26" s="202">
        <f t="shared" si="8"/>
        <v>0</v>
      </c>
    </row>
    <row r="27" spans="1:17" ht="27" customHeight="1" x14ac:dyDescent="0.25">
      <c r="A27" s="168" t="s">
        <v>15</v>
      </c>
      <c r="B27" s="166">
        <f>SUM(B12:B26)</f>
        <v>0</v>
      </c>
      <c r="C27" s="166">
        <f>SUM(C12:C26)</f>
        <v>0</v>
      </c>
      <c r="D27" s="109" t="str">
        <f t="shared" ref="D27" si="9">IFERROR((C27/B27),"0%")</f>
        <v>0%</v>
      </c>
      <c r="E27" s="166">
        <f>SUM(E12:E26)</f>
        <v>0</v>
      </c>
      <c r="F27" s="109" t="str">
        <f t="shared" ref="F27" si="10">IFERROR((E27/B27),"0%")</f>
        <v>0%</v>
      </c>
      <c r="G27" s="166">
        <f>SUM(G12:G26)</f>
        <v>0</v>
      </c>
      <c r="H27" s="109" t="str">
        <f t="shared" ref="H27" si="11">IFERROR((G27/B27),"0%")</f>
        <v>0%</v>
      </c>
      <c r="I27" s="166">
        <f>SUM(I12:I26)</f>
        <v>0</v>
      </c>
      <c r="J27" s="109" t="str">
        <f t="shared" ref="J27" si="12">IFERROR((I27/B27),"0%")</f>
        <v>0%</v>
      </c>
      <c r="K27" s="166">
        <f>SUM(K12:K26)</f>
        <v>0</v>
      </c>
      <c r="L27" s="109" t="str">
        <f t="shared" ref="L27" si="13">IFERROR((K27/B27),"0%")</f>
        <v>0%</v>
      </c>
      <c r="M27" s="166">
        <f>SUM(M12:M26)</f>
        <v>0</v>
      </c>
      <c r="N27" s="196" t="str">
        <f t="shared" ref="N27" si="14">IFERROR((M27/B27),"0%")</f>
        <v>0%</v>
      </c>
      <c r="O27" s="200">
        <f t="shared" si="6"/>
        <v>0</v>
      </c>
      <c r="P27" s="201">
        <f t="shared" si="7"/>
        <v>0</v>
      </c>
      <c r="Q27" s="202">
        <f t="shared" si="8"/>
        <v>0</v>
      </c>
    </row>
  </sheetData>
  <mergeCells count="8">
    <mergeCell ref="B7:C7"/>
    <mergeCell ref="B8:C8"/>
    <mergeCell ref="B9:C9"/>
    <mergeCell ref="A1:O1"/>
    <mergeCell ref="A2:O2"/>
    <mergeCell ref="B4:C4"/>
    <mergeCell ref="B5:C5"/>
    <mergeCell ref="B6:C6"/>
  </mergeCells>
  <phoneticPr fontId="34" type="noConversion"/>
  <pageMargins left="0.25" right="0.25" top="0.75" bottom="0.75" header="0.3" footer="0.3"/>
  <pageSetup paperSize="5" scale="57" fitToHeight="0" orientation="landscape" r:id="rId1"/>
  <headerFooter>
    <oddFooter>&amp;LRevised 06/01/2021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400-000000000000}">
          <x14:formula1>
            <xm:f>Data!$B$9:$B$11</xm:f>
          </x14:formula1>
          <xm:sqref>D5:E5</xm:sqref>
        </x14:dataValidation>
        <x14:dataValidation type="list" allowBlank="1" showInputMessage="1" xr:uid="{9F9DBC5E-0DD6-4579-A05E-33E0ACE64999}">
          <x14:formula1>
            <xm:f>Data!$B$9:$B$11</xm:f>
          </x14:formula1>
          <xm:sqref>B5:C5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96"/>
  <sheetViews>
    <sheetView view="pageLayout" zoomScaleNormal="100" workbookViewId="0">
      <selection sqref="A1:S1"/>
    </sheetView>
  </sheetViews>
  <sheetFormatPr defaultColWidth="12.5703125" defaultRowHeight="14.25" x14ac:dyDescent="0.2"/>
  <cols>
    <col min="1" max="1" width="35.28515625" style="121" customWidth="1"/>
    <col min="2" max="2" width="22.85546875" style="121" customWidth="1"/>
    <col min="3" max="3" width="14.28515625" style="121" customWidth="1"/>
    <col min="4" max="4" width="17.28515625" style="157" customWidth="1"/>
    <col min="5" max="5" width="16.5703125" style="157" customWidth="1"/>
    <col min="6" max="6" width="29.140625" style="157" customWidth="1"/>
    <col min="7" max="7" width="17.7109375" style="157" customWidth="1"/>
    <col min="8" max="8" width="39.28515625" style="156" customWidth="1"/>
    <col min="9" max="9" width="22.42578125" style="156" customWidth="1"/>
    <col min="10" max="10" width="29.28515625" style="156" customWidth="1"/>
    <col min="11" max="11" width="22.7109375" style="156" customWidth="1"/>
    <col min="12" max="12" width="20.28515625" style="156" customWidth="1"/>
    <col min="13" max="13" width="27" style="156" customWidth="1"/>
    <col min="14" max="14" width="20.7109375" style="120" customWidth="1"/>
    <col min="15" max="15" width="18.7109375" style="121" customWidth="1"/>
    <col min="16" max="16" width="19" style="121" customWidth="1"/>
    <col min="17" max="17" width="20" style="121" customWidth="1"/>
    <col min="18" max="18" width="19.42578125" style="121" bestFit="1" customWidth="1"/>
    <col min="19" max="19" width="59" style="121" customWidth="1"/>
    <col min="20" max="32" width="12.5703125" style="121"/>
    <col min="33" max="33" width="18.42578125" style="121" customWidth="1"/>
    <col min="34" max="16384" width="12.5703125" style="121"/>
  </cols>
  <sheetData>
    <row r="1" spans="1:19" ht="23.25" x14ac:dyDescent="0.2">
      <c r="A1" s="266" t="s">
        <v>155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8" x14ac:dyDescent="0.2">
      <c r="A2" s="275" t="s">
        <v>26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</row>
    <row r="3" spans="1:19" ht="15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9" x14ac:dyDescent="0.2">
      <c r="A4" s="111" t="s">
        <v>169</v>
      </c>
      <c r="B4" s="264"/>
      <c r="C4" s="265"/>
      <c r="D4" s="98"/>
      <c r="E4" s="112"/>
      <c r="F4" s="158"/>
      <c r="G4" s="118"/>
      <c r="H4" s="119"/>
      <c r="I4" s="119"/>
      <c r="J4" s="119"/>
      <c r="K4" s="119"/>
      <c r="L4" s="119"/>
      <c r="M4" s="119"/>
    </row>
    <row r="5" spans="1:19" x14ac:dyDescent="0.2">
      <c r="A5" s="111" t="s">
        <v>156</v>
      </c>
      <c r="B5" s="264"/>
      <c r="C5" s="265"/>
      <c r="D5" s="98"/>
      <c r="E5" s="112"/>
      <c r="F5" s="158"/>
      <c r="G5" s="118"/>
      <c r="H5" s="119"/>
      <c r="I5" s="119"/>
      <c r="J5" s="119"/>
      <c r="K5" s="119"/>
      <c r="L5" s="119"/>
      <c r="M5" s="119"/>
    </row>
    <row r="6" spans="1:19" x14ac:dyDescent="0.2">
      <c r="A6" s="93" t="s">
        <v>261</v>
      </c>
      <c r="B6" s="268"/>
      <c r="C6" s="269"/>
      <c r="D6" s="161"/>
      <c r="E6" s="162"/>
      <c r="F6" s="158"/>
      <c r="G6" s="118"/>
      <c r="H6" s="119"/>
      <c r="I6" s="119"/>
      <c r="J6" s="119"/>
      <c r="K6" s="119"/>
      <c r="L6" s="119"/>
      <c r="M6" s="119"/>
    </row>
    <row r="7" spans="1:19" x14ac:dyDescent="0.2">
      <c r="A7" s="97" t="s">
        <v>47</v>
      </c>
      <c r="B7" s="260"/>
      <c r="C7" s="261"/>
      <c r="D7" s="163"/>
      <c r="E7" s="115"/>
      <c r="F7" s="159"/>
      <c r="G7" s="122"/>
      <c r="H7" s="119"/>
      <c r="I7" s="119"/>
      <c r="J7" s="119"/>
      <c r="K7" s="119"/>
      <c r="L7" s="119"/>
      <c r="M7" s="119"/>
    </row>
    <row r="8" spans="1:19" x14ac:dyDescent="0.2">
      <c r="A8" s="93" t="s">
        <v>3</v>
      </c>
      <c r="B8" s="262"/>
      <c r="C8" s="263"/>
      <c r="D8" s="164"/>
      <c r="E8" s="165"/>
      <c r="F8" s="160"/>
      <c r="G8" s="118"/>
      <c r="H8" s="119"/>
      <c r="I8" s="119"/>
      <c r="J8" s="119"/>
      <c r="K8" s="119"/>
      <c r="L8" s="119"/>
      <c r="M8" s="119"/>
    </row>
    <row r="9" spans="1:19" x14ac:dyDescent="0.2">
      <c r="A9" s="93" t="s">
        <v>4</v>
      </c>
      <c r="B9" s="264"/>
      <c r="C9" s="265"/>
      <c r="D9" s="98"/>
      <c r="E9" s="112"/>
      <c r="F9" s="158"/>
      <c r="G9" s="118"/>
      <c r="H9" s="119"/>
      <c r="I9" s="119"/>
      <c r="J9" s="119"/>
      <c r="K9" s="119"/>
      <c r="L9" s="119"/>
      <c r="M9" s="119"/>
    </row>
    <row r="10" spans="1:19" x14ac:dyDescent="0.2">
      <c r="A10" s="112"/>
      <c r="B10" s="112"/>
      <c r="C10" s="112"/>
      <c r="D10" s="123"/>
      <c r="E10" s="123"/>
      <c r="F10" s="123"/>
      <c r="G10" s="123"/>
      <c r="H10" s="119"/>
      <c r="I10" s="119"/>
      <c r="J10" s="119"/>
      <c r="K10" s="119"/>
      <c r="L10" s="119"/>
      <c r="M10" s="119"/>
    </row>
    <row r="11" spans="1:19" s="129" customFormat="1" ht="106.5" customHeight="1" x14ac:dyDescent="0.2">
      <c r="A11" s="124" t="s">
        <v>147</v>
      </c>
      <c r="B11" s="125" t="s">
        <v>148</v>
      </c>
      <c r="C11" s="125" t="s">
        <v>149</v>
      </c>
      <c r="D11" s="126" t="s">
        <v>150</v>
      </c>
      <c r="E11" s="126" t="s">
        <v>205</v>
      </c>
      <c r="F11" s="126" t="s">
        <v>30</v>
      </c>
      <c r="G11" s="126" t="s">
        <v>106</v>
      </c>
      <c r="H11" s="126" t="s">
        <v>57</v>
      </c>
      <c r="I11" s="126" t="s">
        <v>59</v>
      </c>
      <c r="J11" s="126" t="s">
        <v>25</v>
      </c>
      <c r="K11" s="194" t="s">
        <v>206</v>
      </c>
      <c r="L11" s="194" t="s">
        <v>226</v>
      </c>
      <c r="M11" s="126" t="s">
        <v>53</v>
      </c>
      <c r="N11" s="125" t="s">
        <v>192</v>
      </c>
      <c r="O11" s="127" t="s">
        <v>32</v>
      </c>
      <c r="P11" s="127" t="s">
        <v>35</v>
      </c>
      <c r="Q11" s="127" t="s">
        <v>31</v>
      </c>
      <c r="R11" s="128" t="s">
        <v>36</v>
      </c>
      <c r="S11" s="231" t="s">
        <v>254</v>
      </c>
    </row>
    <row r="12" spans="1:19" s="129" customFormat="1" x14ac:dyDescent="0.2">
      <c r="A12" s="130"/>
      <c r="B12" s="131"/>
      <c r="C12" s="132"/>
      <c r="D12" s="133"/>
      <c r="E12" s="134"/>
      <c r="F12" s="131"/>
      <c r="G12" s="135"/>
      <c r="H12" s="136"/>
      <c r="I12" s="136"/>
      <c r="J12" s="131"/>
      <c r="K12" s="131"/>
      <c r="L12" s="131"/>
      <c r="M12" s="131"/>
      <c r="N12" s="137"/>
      <c r="O12" s="137"/>
      <c r="P12" s="138" t="str">
        <f>IF(OR(O12=0,N12=0),"",O12-N12)</f>
        <v/>
      </c>
      <c r="Q12" s="137"/>
      <c r="R12" s="203" t="str">
        <f>IF(OR(Q12=0,N12=0),"",Q12-N12)</f>
        <v/>
      </c>
      <c r="S12" s="230"/>
    </row>
    <row r="13" spans="1:19" s="129" customFormat="1" x14ac:dyDescent="0.2">
      <c r="A13" s="139"/>
      <c r="B13" s="140"/>
      <c r="C13" s="140"/>
      <c r="D13" s="133"/>
      <c r="E13" s="141"/>
      <c r="F13" s="140"/>
      <c r="G13" s="142"/>
      <c r="H13" s="143"/>
      <c r="I13" s="136"/>
      <c r="J13" s="131"/>
      <c r="K13" s="131"/>
      <c r="L13" s="131"/>
      <c r="M13" s="131"/>
      <c r="N13" s="144"/>
      <c r="O13" s="144"/>
      <c r="P13" s="138" t="str">
        <f t="shared" ref="P13:P29" si="0">IF(OR(O13=0,N13=0),"",O13-N13)</f>
        <v/>
      </c>
      <c r="Q13" s="144"/>
      <c r="R13" s="203" t="str">
        <f t="shared" ref="R13:R35" si="1">IF(OR(Q13=0,N13=0),"",Q13-N13)</f>
        <v/>
      </c>
      <c r="S13" s="230"/>
    </row>
    <row r="14" spans="1:19" s="129" customFormat="1" x14ac:dyDescent="0.2">
      <c r="A14" s="139"/>
      <c r="B14" s="140"/>
      <c r="C14" s="140"/>
      <c r="D14" s="133"/>
      <c r="E14" s="141"/>
      <c r="F14" s="140"/>
      <c r="G14" s="142"/>
      <c r="H14" s="143"/>
      <c r="I14" s="136"/>
      <c r="J14" s="131"/>
      <c r="K14" s="131"/>
      <c r="L14" s="131"/>
      <c r="M14" s="131"/>
      <c r="N14" s="144"/>
      <c r="O14" s="144"/>
      <c r="P14" s="138" t="str">
        <f t="shared" si="0"/>
        <v/>
      </c>
      <c r="Q14" s="144"/>
      <c r="R14" s="203" t="str">
        <f t="shared" si="1"/>
        <v/>
      </c>
      <c r="S14" s="230"/>
    </row>
    <row r="15" spans="1:19" s="129" customFormat="1" x14ac:dyDescent="0.2">
      <c r="A15" s="139"/>
      <c r="B15" s="140"/>
      <c r="C15" s="140"/>
      <c r="D15" s="133"/>
      <c r="E15" s="141"/>
      <c r="F15" s="140"/>
      <c r="G15" s="142"/>
      <c r="H15" s="143"/>
      <c r="I15" s="136"/>
      <c r="J15" s="131"/>
      <c r="K15" s="131"/>
      <c r="L15" s="131"/>
      <c r="M15" s="131"/>
      <c r="N15" s="144"/>
      <c r="O15" s="144"/>
      <c r="P15" s="138" t="str">
        <f t="shared" si="0"/>
        <v/>
      </c>
      <c r="Q15" s="144"/>
      <c r="R15" s="203" t="str">
        <f t="shared" si="1"/>
        <v/>
      </c>
      <c r="S15" s="230"/>
    </row>
    <row r="16" spans="1:19" s="129" customFormat="1" x14ac:dyDescent="0.2">
      <c r="A16" s="139"/>
      <c r="B16" s="140"/>
      <c r="C16" s="140"/>
      <c r="D16" s="133"/>
      <c r="E16" s="141"/>
      <c r="F16" s="140"/>
      <c r="G16" s="142"/>
      <c r="H16" s="143"/>
      <c r="I16" s="136"/>
      <c r="J16" s="131"/>
      <c r="K16" s="131"/>
      <c r="L16" s="131"/>
      <c r="M16" s="131"/>
      <c r="N16" s="144"/>
      <c r="O16" s="144"/>
      <c r="P16" s="138" t="str">
        <f t="shared" si="0"/>
        <v/>
      </c>
      <c r="Q16" s="144"/>
      <c r="R16" s="203" t="str">
        <f t="shared" si="1"/>
        <v/>
      </c>
      <c r="S16" s="230"/>
    </row>
    <row r="17" spans="1:19" s="129" customFormat="1" x14ac:dyDescent="0.2">
      <c r="A17" s="139"/>
      <c r="B17" s="140"/>
      <c r="C17" s="140"/>
      <c r="D17" s="133"/>
      <c r="E17" s="141"/>
      <c r="F17" s="140"/>
      <c r="G17" s="142"/>
      <c r="H17" s="143"/>
      <c r="I17" s="136"/>
      <c r="J17" s="131"/>
      <c r="K17" s="131"/>
      <c r="L17" s="131"/>
      <c r="M17" s="131"/>
      <c r="N17" s="144"/>
      <c r="O17" s="144"/>
      <c r="P17" s="138" t="str">
        <f t="shared" si="0"/>
        <v/>
      </c>
      <c r="Q17" s="144"/>
      <c r="R17" s="203" t="str">
        <f t="shared" si="1"/>
        <v/>
      </c>
      <c r="S17" s="230"/>
    </row>
    <row r="18" spans="1:19" s="129" customFormat="1" x14ac:dyDescent="0.2">
      <c r="A18" s="139"/>
      <c r="B18" s="140"/>
      <c r="C18" s="140"/>
      <c r="D18" s="133"/>
      <c r="E18" s="141"/>
      <c r="F18" s="140"/>
      <c r="G18" s="142"/>
      <c r="H18" s="143"/>
      <c r="I18" s="136"/>
      <c r="J18" s="131"/>
      <c r="K18" s="131"/>
      <c r="L18" s="131"/>
      <c r="M18" s="131"/>
      <c r="N18" s="144"/>
      <c r="O18" s="144"/>
      <c r="P18" s="138" t="str">
        <f t="shared" si="0"/>
        <v/>
      </c>
      <c r="Q18" s="144"/>
      <c r="R18" s="203" t="str">
        <f t="shared" si="1"/>
        <v/>
      </c>
      <c r="S18" s="230"/>
    </row>
    <row r="19" spans="1:19" s="129" customFormat="1" x14ac:dyDescent="0.2">
      <c r="A19" s="139"/>
      <c r="B19" s="140"/>
      <c r="C19" s="140"/>
      <c r="D19" s="133"/>
      <c r="E19" s="141"/>
      <c r="F19" s="140"/>
      <c r="G19" s="142"/>
      <c r="H19" s="143"/>
      <c r="I19" s="136"/>
      <c r="J19" s="131"/>
      <c r="K19" s="131"/>
      <c r="L19" s="131"/>
      <c r="M19" s="131"/>
      <c r="N19" s="144"/>
      <c r="O19" s="144"/>
      <c r="P19" s="138" t="str">
        <f t="shared" si="0"/>
        <v/>
      </c>
      <c r="Q19" s="144"/>
      <c r="R19" s="203" t="str">
        <f t="shared" si="1"/>
        <v/>
      </c>
      <c r="S19" s="230"/>
    </row>
    <row r="20" spans="1:19" s="129" customFormat="1" ht="13.5" customHeight="1" x14ac:dyDescent="0.2">
      <c r="A20" s="139"/>
      <c r="B20" s="140"/>
      <c r="C20" s="140"/>
      <c r="D20" s="133"/>
      <c r="E20" s="141"/>
      <c r="F20" s="140"/>
      <c r="G20" s="142"/>
      <c r="H20" s="143"/>
      <c r="I20" s="136"/>
      <c r="J20" s="131"/>
      <c r="K20" s="131"/>
      <c r="L20" s="131"/>
      <c r="M20" s="131"/>
      <c r="N20" s="144"/>
      <c r="O20" s="144"/>
      <c r="P20" s="138" t="str">
        <f t="shared" si="0"/>
        <v/>
      </c>
      <c r="Q20" s="144"/>
      <c r="R20" s="203" t="str">
        <f t="shared" si="1"/>
        <v/>
      </c>
      <c r="S20" s="230"/>
    </row>
    <row r="21" spans="1:19" s="129" customFormat="1" x14ac:dyDescent="0.2">
      <c r="A21" s="139"/>
      <c r="B21" s="140"/>
      <c r="C21" s="140"/>
      <c r="D21" s="133"/>
      <c r="E21" s="141"/>
      <c r="F21" s="140"/>
      <c r="G21" s="142"/>
      <c r="H21" s="143"/>
      <c r="I21" s="136"/>
      <c r="J21" s="131"/>
      <c r="K21" s="131"/>
      <c r="L21" s="131"/>
      <c r="M21" s="131"/>
      <c r="N21" s="144"/>
      <c r="O21" s="144"/>
      <c r="P21" s="138" t="str">
        <f t="shared" si="0"/>
        <v/>
      </c>
      <c r="Q21" s="144"/>
      <c r="R21" s="203" t="str">
        <f t="shared" si="1"/>
        <v/>
      </c>
      <c r="S21" s="230"/>
    </row>
    <row r="22" spans="1:19" s="129" customFormat="1" x14ac:dyDescent="0.2">
      <c r="A22" s="139"/>
      <c r="B22" s="140"/>
      <c r="C22" s="140"/>
      <c r="D22" s="133"/>
      <c r="E22" s="141"/>
      <c r="F22" s="140"/>
      <c r="G22" s="142"/>
      <c r="H22" s="143"/>
      <c r="I22" s="136"/>
      <c r="J22" s="131"/>
      <c r="K22" s="131"/>
      <c r="L22" s="131"/>
      <c r="M22" s="131"/>
      <c r="N22" s="144"/>
      <c r="O22" s="144"/>
      <c r="P22" s="138" t="str">
        <f t="shared" si="0"/>
        <v/>
      </c>
      <c r="Q22" s="144"/>
      <c r="R22" s="203" t="str">
        <f t="shared" si="1"/>
        <v/>
      </c>
      <c r="S22" s="230"/>
    </row>
    <row r="23" spans="1:19" s="129" customFormat="1" x14ac:dyDescent="0.2">
      <c r="A23" s="139"/>
      <c r="B23" s="140"/>
      <c r="C23" s="140"/>
      <c r="D23" s="133"/>
      <c r="E23" s="141"/>
      <c r="F23" s="140"/>
      <c r="G23" s="142"/>
      <c r="H23" s="143"/>
      <c r="I23" s="136"/>
      <c r="J23" s="131"/>
      <c r="K23" s="131"/>
      <c r="L23" s="131"/>
      <c r="M23" s="131"/>
      <c r="N23" s="144"/>
      <c r="O23" s="144"/>
      <c r="P23" s="138" t="str">
        <f t="shared" si="0"/>
        <v/>
      </c>
      <c r="Q23" s="144"/>
      <c r="R23" s="203" t="str">
        <f t="shared" si="1"/>
        <v/>
      </c>
      <c r="S23" s="230"/>
    </row>
    <row r="24" spans="1:19" s="129" customFormat="1" x14ac:dyDescent="0.2">
      <c r="A24" s="139"/>
      <c r="B24" s="140"/>
      <c r="C24" s="140"/>
      <c r="D24" s="133"/>
      <c r="E24" s="141"/>
      <c r="F24" s="140"/>
      <c r="G24" s="142"/>
      <c r="H24" s="143"/>
      <c r="I24" s="136"/>
      <c r="J24" s="131"/>
      <c r="K24" s="131"/>
      <c r="L24" s="131"/>
      <c r="M24" s="131"/>
      <c r="N24" s="144"/>
      <c r="O24" s="144"/>
      <c r="P24" s="138" t="str">
        <f t="shared" si="0"/>
        <v/>
      </c>
      <c r="Q24" s="144"/>
      <c r="R24" s="203" t="str">
        <f t="shared" si="1"/>
        <v/>
      </c>
      <c r="S24" s="230"/>
    </row>
    <row r="25" spans="1:19" s="129" customFormat="1" x14ac:dyDescent="0.2">
      <c r="A25" s="139"/>
      <c r="B25" s="140"/>
      <c r="C25" s="140"/>
      <c r="D25" s="133"/>
      <c r="E25" s="141"/>
      <c r="F25" s="140"/>
      <c r="G25" s="142"/>
      <c r="H25" s="143"/>
      <c r="I25" s="136"/>
      <c r="J25" s="131"/>
      <c r="K25" s="131"/>
      <c r="L25" s="131"/>
      <c r="M25" s="131"/>
      <c r="N25" s="144"/>
      <c r="O25" s="144"/>
      <c r="P25" s="138" t="str">
        <f t="shared" si="0"/>
        <v/>
      </c>
      <c r="Q25" s="144"/>
      <c r="R25" s="203" t="str">
        <f t="shared" si="1"/>
        <v/>
      </c>
      <c r="S25" s="230"/>
    </row>
    <row r="26" spans="1:19" s="129" customFormat="1" x14ac:dyDescent="0.2">
      <c r="A26" s="139"/>
      <c r="B26" s="140"/>
      <c r="C26" s="140"/>
      <c r="D26" s="133"/>
      <c r="E26" s="141"/>
      <c r="F26" s="140"/>
      <c r="G26" s="142"/>
      <c r="H26" s="143"/>
      <c r="I26" s="136"/>
      <c r="J26" s="131"/>
      <c r="K26" s="131"/>
      <c r="L26" s="131"/>
      <c r="M26" s="131"/>
      <c r="N26" s="144"/>
      <c r="O26" s="144"/>
      <c r="P26" s="138" t="str">
        <f t="shared" si="0"/>
        <v/>
      </c>
      <c r="Q26" s="144"/>
      <c r="R26" s="203" t="str">
        <f t="shared" si="1"/>
        <v/>
      </c>
      <c r="S26" s="230"/>
    </row>
    <row r="27" spans="1:19" s="129" customFormat="1" x14ac:dyDescent="0.2">
      <c r="A27" s="139"/>
      <c r="B27" s="140"/>
      <c r="C27" s="140"/>
      <c r="D27" s="133"/>
      <c r="E27" s="141"/>
      <c r="F27" s="140"/>
      <c r="G27" s="142"/>
      <c r="H27" s="143"/>
      <c r="I27" s="136"/>
      <c r="J27" s="131"/>
      <c r="K27" s="131"/>
      <c r="L27" s="131"/>
      <c r="M27" s="131"/>
      <c r="N27" s="144"/>
      <c r="O27" s="144"/>
      <c r="P27" s="138" t="str">
        <f t="shared" si="0"/>
        <v/>
      </c>
      <c r="Q27" s="144"/>
      <c r="R27" s="203" t="str">
        <f t="shared" si="1"/>
        <v/>
      </c>
      <c r="S27" s="230"/>
    </row>
    <row r="28" spans="1:19" s="129" customFormat="1" x14ac:dyDescent="0.2">
      <c r="A28" s="139"/>
      <c r="B28" s="140"/>
      <c r="C28" s="140"/>
      <c r="D28" s="133"/>
      <c r="E28" s="141"/>
      <c r="F28" s="140"/>
      <c r="G28" s="142"/>
      <c r="H28" s="143"/>
      <c r="I28" s="136"/>
      <c r="J28" s="131"/>
      <c r="K28" s="131"/>
      <c r="L28" s="131"/>
      <c r="M28" s="131"/>
      <c r="N28" s="144"/>
      <c r="O28" s="144"/>
      <c r="P28" s="138" t="str">
        <f t="shared" si="0"/>
        <v/>
      </c>
      <c r="Q28" s="144"/>
      <c r="R28" s="203" t="str">
        <f t="shared" si="1"/>
        <v/>
      </c>
      <c r="S28" s="230"/>
    </row>
    <row r="29" spans="1:19" s="129" customFormat="1" x14ac:dyDescent="0.2">
      <c r="A29" s="145"/>
      <c r="B29" s="146"/>
      <c r="C29" s="146"/>
      <c r="D29" s="147"/>
      <c r="E29" s="148"/>
      <c r="F29" s="146"/>
      <c r="G29" s="149"/>
      <c r="H29" s="150"/>
      <c r="I29" s="143"/>
      <c r="J29" s="140"/>
      <c r="K29" s="140"/>
      <c r="L29" s="140"/>
      <c r="M29" s="140"/>
      <c r="N29" s="144"/>
      <c r="O29" s="144"/>
      <c r="P29" s="151" t="str">
        <f t="shared" si="0"/>
        <v/>
      </c>
      <c r="Q29" s="152"/>
      <c r="R29" s="203" t="str">
        <f t="shared" si="1"/>
        <v/>
      </c>
      <c r="S29" s="230"/>
    </row>
    <row r="30" spans="1:19" s="129" customFormat="1" x14ac:dyDescent="0.2">
      <c r="A30" s="139"/>
      <c r="B30" s="140"/>
      <c r="C30" s="140"/>
      <c r="D30" s="133"/>
      <c r="E30" s="141"/>
      <c r="F30" s="140"/>
      <c r="G30" s="142"/>
      <c r="H30" s="143"/>
      <c r="I30" s="143"/>
      <c r="J30" s="140"/>
      <c r="K30" s="140"/>
      <c r="L30" s="140"/>
      <c r="M30" s="140"/>
      <c r="N30" s="144"/>
      <c r="O30" s="153"/>
      <c r="P30" s="151" t="str">
        <f t="shared" ref="P30:P35" si="2">IF(OR(O30=0,N30=0),"",O30-N30)</f>
        <v/>
      </c>
      <c r="Q30" s="144"/>
      <c r="R30" s="203" t="str">
        <f t="shared" si="1"/>
        <v/>
      </c>
      <c r="S30" s="230"/>
    </row>
    <row r="31" spans="1:19" s="129" customFormat="1" x14ac:dyDescent="0.2">
      <c r="A31" s="139"/>
      <c r="B31" s="140"/>
      <c r="C31" s="140"/>
      <c r="D31" s="133"/>
      <c r="E31" s="141"/>
      <c r="F31" s="140"/>
      <c r="G31" s="142"/>
      <c r="H31" s="143"/>
      <c r="I31" s="143"/>
      <c r="J31" s="140"/>
      <c r="K31" s="140"/>
      <c r="L31" s="140"/>
      <c r="M31" s="140"/>
      <c r="N31" s="144"/>
      <c r="O31" s="153"/>
      <c r="P31" s="151" t="str">
        <f t="shared" si="2"/>
        <v/>
      </c>
      <c r="Q31" s="144"/>
      <c r="R31" s="203" t="str">
        <f t="shared" si="1"/>
        <v/>
      </c>
      <c r="S31" s="230"/>
    </row>
    <row r="32" spans="1:19" s="129" customFormat="1" x14ac:dyDescent="0.2">
      <c r="A32" s="139"/>
      <c r="B32" s="140"/>
      <c r="C32" s="140"/>
      <c r="D32" s="133"/>
      <c r="E32" s="141"/>
      <c r="F32" s="140"/>
      <c r="G32" s="142"/>
      <c r="H32" s="143"/>
      <c r="I32" s="143"/>
      <c r="J32" s="140"/>
      <c r="K32" s="140"/>
      <c r="L32" s="140"/>
      <c r="M32" s="140"/>
      <c r="N32" s="144"/>
      <c r="O32" s="153"/>
      <c r="P32" s="151" t="str">
        <f t="shared" si="2"/>
        <v/>
      </c>
      <c r="Q32" s="144"/>
      <c r="R32" s="203" t="str">
        <f t="shared" si="1"/>
        <v/>
      </c>
      <c r="S32" s="230"/>
    </row>
    <row r="33" spans="1:19" s="129" customFormat="1" x14ac:dyDescent="0.2">
      <c r="A33" s="139"/>
      <c r="B33" s="140"/>
      <c r="C33" s="140"/>
      <c r="D33" s="133"/>
      <c r="E33" s="141"/>
      <c r="F33" s="140"/>
      <c r="G33" s="142"/>
      <c r="H33" s="143"/>
      <c r="I33" s="143"/>
      <c r="J33" s="140"/>
      <c r="K33" s="140"/>
      <c r="L33" s="140"/>
      <c r="M33" s="140"/>
      <c r="N33" s="144"/>
      <c r="O33" s="153"/>
      <c r="P33" s="151" t="str">
        <f t="shared" si="2"/>
        <v/>
      </c>
      <c r="Q33" s="144"/>
      <c r="R33" s="203" t="str">
        <f t="shared" si="1"/>
        <v/>
      </c>
      <c r="S33" s="230"/>
    </row>
    <row r="34" spans="1:19" s="129" customFormat="1" x14ac:dyDescent="0.2">
      <c r="A34" s="139"/>
      <c r="B34" s="140"/>
      <c r="C34" s="140"/>
      <c r="D34" s="133"/>
      <c r="E34" s="141"/>
      <c r="F34" s="140"/>
      <c r="G34" s="142"/>
      <c r="H34" s="143"/>
      <c r="I34" s="143"/>
      <c r="J34" s="140"/>
      <c r="K34" s="140"/>
      <c r="L34" s="140"/>
      <c r="M34" s="140"/>
      <c r="N34" s="144"/>
      <c r="O34" s="153"/>
      <c r="P34" s="151" t="str">
        <f t="shared" si="2"/>
        <v/>
      </c>
      <c r="Q34" s="144"/>
      <c r="R34" s="203" t="str">
        <f t="shared" si="1"/>
        <v/>
      </c>
      <c r="S34" s="230"/>
    </row>
    <row r="35" spans="1:19" s="129" customFormat="1" x14ac:dyDescent="0.2">
      <c r="A35" s="139"/>
      <c r="B35" s="140"/>
      <c r="C35" s="140"/>
      <c r="D35" s="133"/>
      <c r="E35" s="141"/>
      <c r="F35" s="140"/>
      <c r="G35" s="142"/>
      <c r="H35" s="143"/>
      <c r="I35" s="143"/>
      <c r="J35" s="140"/>
      <c r="K35" s="140"/>
      <c r="L35" s="140"/>
      <c r="M35" s="140"/>
      <c r="N35" s="144"/>
      <c r="O35" s="153"/>
      <c r="P35" s="151" t="str">
        <f t="shared" si="2"/>
        <v/>
      </c>
      <c r="Q35" s="144"/>
      <c r="R35" s="203" t="str">
        <f t="shared" si="1"/>
        <v/>
      </c>
      <c r="S35" s="230"/>
    </row>
    <row r="36" spans="1:19" s="129" customFormat="1" x14ac:dyDescent="0.2">
      <c r="A36" s="139"/>
      <c r="B36" s="140"/>
      <c r="C36" s="140"/>
      <c r="D36" s="133"/>
      <c r="E36" s="141"/>
      <c r="F36" s="140"/>
      <c r="G36" s="142"/>
      <c r="H36" s="143"/>
      <c r="I36" s="136"/>
      <c r="J36" s="131"/>
      <c r="K36" s="140"/>
      <c r="L36" s="140"/>
      <c r="M36" s="131"/>
      <c r="N36" s="144"/>
      <c r="O36" s="153"/>
      <c r="P36" s="138" t="str">
        <f t="shared" ref="P36:P76" si="3">IF(OR(O36=0,N36=0),"",O36-N36)</f>
        <v/>
      </c>
      <c r="Q36" s="144"/>
      <c r="R36" s="203" t="str">
        <f t="shared" ref="R36:R76" si="4">IF(OR(Q36=0,N36=0),"",Q36-N36)</f>
        <v/>
      </c>
      <c r="S36" s="230"/>
    </row>
    <row r="37" spans="1:19" s="129" customFormat="1" x14ac:dyDescent="0.2">
      <c r="A37" s="139"/>
      <c r="B37" s="140"/>
      <c r="C37" s="140"/>
      <c r="D37" s="133"/>
      <c r="E37" s="141"/>
      <c r="F37" s="140"/>
      <c r="G37" s="142"/>
      <c r="H37" s="143"/>
      <c r="I37" s="136"/>
      <c r="J37" s="131"/>
      <c r="K37" s="140"/>
      <c r="L37" s="140"/>
      <c r="M37" s="131"/>
      <c r="N37" s="144"/>
      <c r="O37" s="153"/>
      <c r="P37" s="138" t="str">
        <f t="shared" si="3"/>
        <v/>
      </c>
      <c r="Q37" s="144"/>
      <c r="R37" s="203" t="str">
        <f t="shared" si="4"/>
        <v/>
      </c>
      <c r="S37" s="230"/>
    </row>
    <row r="38" spans="1:19" s="129" customFormat="1" x14ac:dyDescent="0.2">
      <c r="A38" s="139"/>
      <c r="B38" s="140"/>
      <c r="C38" s="140"/>
      <c r="D38" s="133"/>
      <c r="E38" s="141"/>
      <c r="F38" s="140"/>
      <c r="G38" s="142"/>
      <c r="H38" s="143"/>
      <c r="I38" s="136"/>
      <c r="J38" s="131"/>
      <c r="K38" s="140"/>
      <c r="L38" s="140"/>
      <c r="M38" s="131"/>
      <c r="N38" s="144"/>
      <c r="O38" s="153"/>
      <c r="P38" s="138" t="str">
        <f t="shared" si="3"/>
        <v/>
      </c>
      <c r="Q38" s="144"/>
      <c r="R38" s="203" t="str">
        <f t="shared" si="4"/>
        <v/>
      </c>
      <c r="S38" s="230"/>
    </row>
    <row r="39" spans="1:19" s="129" customFormat="1" x14ac:dyDescent="0.2">
      <c r="A39" s="139"/>
      <c r="B39" s="140"/>
      <c r="C39" s="140"/>
      <c r="D39" s="133"/>
      <c r="E39" s="141"/>
      <c r="F39" s="140"/>
      <c r="G39" s="142"/>
      <c r="H39" s="143"/>
      <c r="I39" s="136"/>
      <c r="J39" s="131"/>
      <c r="K39" s="140"/>
      <c r="L39" s="140"/>
      <c r="M39" s="131"/>
      <c r="N39" s="144"/>
      <c r="O39" s="153"/>
      <c r="P39" s="138" t="str">
        <f t="shared" si="3"/>
        <v/>
      </c>
      <c r="Q39" s="144"/>
      <c r="R39" s="203" t="str">
        <f t="shared" si="4"/>
        <v/>
      </c>
      <c r="S39" s="230"/>
    </row>
    <row r="40" spans="1:19" s="129" customFormat="1" x14ac:dyDescent="0.2">
      <c r="A40" s="139"/>
      <c r="B40" s="140"/>
      <c r="C40" s="140"/>
      <c r="D40" s="133"/>
      <c r="E40" s="141"/>
      <c r="F40" s="140"/>
      <c r="G40" s="142"/>
      <c r="H40" s="143"/>
      <c r="I40" s="136"/>
      <c r="J40" s="131"/>
      <c r="K40" s="140"/>
      <c r="L40" s="140"/>
      <c r="M40" s="131"/>
      <c r="N40" s="144"/>
      <c r="O40" s="153"/>
      <c r="P40" s="138" t="str">
        <f t="shared" si="3"/>
        <v/>
      </c>
      <c r="Q40" s="144"/>
      <c r="R40" s="203" t="str">
        <f t="shared" si="4"/>
        <v/>
      </c>
      <c r="S40" s="230"/>
    </row>
    <row r="41" spans="1:19" s="129" customFormat="1" x14ac:dyDescent="0.2">
      <c r="A41" s="139"/>
      <c r="B41" s="140"/>
      <c r="C41" s="140"/>
      <c r="D41" s="133"/>
      <c r="E41" s="141"/>
      <c r="F41" s="140"/>
      <c r="G41" s="142"/>
      <c r="H41" s="143"/>
      <c r="I41" s="136"/>
      <c r="J41" s="131"/>
      <c r="K41" s="140"/>
      <c r="L41" s="140"/>
      <c r="M41" s="131"/>
      <c r="N41" s="144"/>
      <c r="O41" s="153"/>
      <c r="P41" s="138" t="str">
        <f t="shared" si="3"/>
        <v/>
      </c>
      <c r="Q41" s="144"/>
      <c r="R41" s="203" t="str">
        <f t="shared" si="4"/>
        <v/>
      </c>
      <c r="S41" s="230"/>
    </row>
    <row r="42" spans="1:19" s="129" customFormat="1" x14ac:dyDescent="0.2">
      <c r="A42" s="139"/>
      <c r="B42" s="140"/>
      <c r="C42" s="140"/>
      <c r="D42" s="133"/>
      <c r="E42" s="141"/>
      <c r="F42" s="140"/>
      <c r="G42" s="142"/>
      <c r="H42" s="143"/>
      <c r="I42" s="136"/>
      <c r="J42" s="131"/>
      <c r="K42" s="140"/>
      <c r="L42" s="140"/>
      <c r="M42" s="131"/>
      <c r="N42" s="144"/>
      <c r="O42" s="153"/>
      <c r="P42" s="138" t="str">
        <f t="shared" si="3"/>
        <v/>
      </c>
      <c r="Q42" s="144"/>
      <c r="R42" s="203" t="str">
        <f t="shared" si="4"/>
        <v/>
      </c>
      <c r="S42" s="230"/>
    </row>
    <row r="43" spans="1:19" s="129" customFormat="1" x14ac:dyDescent="0.2">
      <c r="A43" s="139"/>
      <c r="B43" s="140"/>
      <c r="C43" s="140"/>
      <c r="D43" s="133"/>
      <c r="E43" s="141"/>
      <c r="F43" s="140"/>
      <c r="G43" s="142"/>
      <c r="H43" s="143"/>
      <c r="I43" s="136"/>
      <c r="J43" s="131"/>
      <c r="K43" s="140"/>
      <c r="L43" s="140"/>
      <c r="M43" s="131"/>
      <c r="N43" s="144"/>
      <c r="O43" s="153"/>
      <c r="P43" s="138" t="str">
        <f t="shared" si="3"/>
        <v/>
      </c>
      <c r="Q43" s="144"/>
      <c r="R43" s="203" t="str">
        <f t="shared" si="4"/>
        <v/>
      </c>
      <c r="S43" s="230"/>
    </row>
    <row r="44" spans="1:19" s="129" customFormat="1" x14ac:dyDescent="0.2">
      <c r="A44" s="139"/>
      <c r="B44" s="140"/>
      <c r="C44" s="140"/>
      <c r="D44" s="133"/>
      <c r="E44" s="141"/>
      <c r="F44" s="140"/>
      <c r="G44" s="142"/>
      <c r="H44" s="143"/>
      <c r="I44" s="136"/>
      <c r="J44" s="131"/>
      <c r="K44" s="140"/>
      <c r="L44" s="140"/>
      <c r="M44" s="131"/>
      <c r="N44" s="144"/>
      <c r="O44" s="153"/>
      <c r="P44" s="138" t="str">
        <f t="shared" si="3"/>
        <v/>
      </c>
      <c r="Q44" s="144"/>
      <c r="R44" s="203" t="str">
        <f t="shared" si="4"/>
        <v/>
      </c>
      <c r="S44" s="230"/>
    </row>
    <row r="45" spans="1:19" s="129" customFormat="1" x14ac:dyDescent="0.2">
      <c r="A45" s="139"/>
      <c r="B45" s="140"/>
      <c r="C45" s="140"/>
      <c r="D45" s="133"/>
      <c r="E45" s="141"/>
      <c r="F45" s="140"/>
      <c r="G45" s="142"/>
      <c r="H45" s="143"/>
      <c r="I45" s="136"/>
      <c r="J45" s="131"/>
      <c r="K45" s="140"/>
      <c r="L45" s="140"/>
      <c r="M45" s="131"/>
      <c r="N45" s="144"/>
      <c r="O45" s="153"/>
      <c r="P45" s="138" t="str">
        <f t="shared" si="3"/>
        <v/>
      </c>
      <c r="Q45" s="144"/>
      <c r="R45" s="203" t="str">
        <f t="shared" si="4"/>
        <v/>
      </c>
      <c r="S45" s="230"/>
    </row>
    <row r="46" spans="1:19" s="129" customFormat="1" x14ac:dyDescent="0.2">
      <c r="A46" s="139"/>
      <c r="B46" s="140"/>
      <c r="C46" s="140"/>
      <c r="D46" s="133"/>
      <c r="E46" s="141"/>
      <c r="F46" s="140"/>
      <c r="G46" s="142"/>
      <c r="H46" s="143"/>
      <c r="I46" s="136"/>
      <c r="J46" s="131"/>
      <c r="K46" s="140"/>
      <c r="L46" s="140"/>
      <c r="M46" s="131"/>
      <c r="N46" s="144"/>
      <c r="O46" s="153"/>
      <c r="P46" s="138" t="str">
        <f t="shared" si="3"/>
        <v/>
      </c>
      <c r="Q46" s="144"/>
      <c r="R46" s="203" t="str">
        <f t="shared" si="4"/>
        <v/>
      </c>
      <c r="S46" s="230"/>
    </row>
    <row r="47" spans="1:19" s="129" customFormat="1" x14ac:dyDescent="0.2">
      <c r="A47" s="139"/>
      <c r="B47" s="140"/>
      <c r="C47" s="140"/>
      <c r="D47" s="133"/>
      <c r="E47" s="141"/>
      <c r="F47" s="140"/>
      <c r="G47" s="142"/>
      <c r="H47" s="143"/>
      <c r="I47" s="136"/>
      <c r="J47" s="131"/>
      <c r="K47" s="140"/>
      <c r="L47" s="140"/>
      <c r="M47" s="131"/>
      <c r="N47" s="144"/>
      <c r="O47" s="153"/>
      <c r="P47" s="138" t="str">
        <f t="shared" si="3"/>
        <v/>
      </c>
      <c r="Q47" s="144"/>
      <c r="R47" s="203" t="str">
        <f t="shared" si="4"/>
        <v/>
      </c>
      <c r="S47" s="230"/>
    </row>
    <row r="48" spans="1:19" s="129" customFormat="1" x14ac:dyDescent="0.2">
      <c r="A48" s="139"/>
      <c r="B48" s="140"/>
      <c r="C48" s="140"/>
      <c r="D48" s="133"/>
      <c r="E48" s="141"/>
      <c r="F48" s="140"/>
      <c r="G48" s="142"/>
      <c r="H48" s="143"/>
      <c r="I48" s="136"/>
      <c r="J48" s="131"/>
      <c r="K48" s="140"/>
      <c r="L48" s="140"/>
      <c r="M48" s="131"/>
      <c r="N48" s="144"/>
      <c r="O48" s="153"/>
      <c r="P48" s="138" t="str">
        <f t="shared" si="3"/>
        <v/>
      </c>
      <c r="Q48" s="144"/>
      <c r="R48" s="203" t="str">
        <f t="shared" si="4"/>
        <v/>
      </c>
      <c r="S48" s="230"/>
    </row>
    <row r="49" spans="1:19" s="129" customFormat="1" x14ac:dyDescent="0.2">
      <c r="A49" s="139"/>
      <c r="B49" s="140"/>
      <c r="C49" s="140"/>
      <c r="D49" s="133"/>
      <c r="E49" s="141"/>
      <c r="F49" s="140"/>
      <c r="G49" s="142"/>
      <c r="H49" s="143"/>
      <c r="I49" s="136"/>
      <c r="J49" s="131"/>
      <c r="K49" s="140"/>
      <c r="L49" s="140"/>
      <c r="M49" s="131"/>
      <c r="N49" s="144"/>
      <c r="O49" s="153"/>
      <c r="P49" s="138" t="str">
        <f t="shared" si="3"/>
        <v/>
      </c>
      <c r="Q49" s="144"/>
      <c r="R49" s="203" t="str">
        <f t="shared" si="4"/>
        <v/>
      </c>
      <c r="S49" s="230"/>
    </row>
    <row r="50" spans="1:19" s="129" customFormat="1" x14ac:dyDescent="0.2">
      <c r="A50" s="139"/>
      <c r="B50" s="140"/>
      <c r="C50" s="140"/>
      <c r="D50" s="133"/>
      <c r="E50" s="141"/>
      <c r="F50" s="140"/>
      <c r="G50" s="142"/>
      <c r="H50" s="143"/>
      <c r="I50" s="136"/>
      <c r="J50" s="131"/>
      <c r="K50" s="140"/>
      <c r="L50" s="140"/>
      <c r="M50" s="131"/>
      <c r="N50" s="144"/>
      <c r="O50" s="153"/>
      <c r="P50" s="138" t="str">
        <f t="shared" si="3"/>
        <v/>
      </c>
      <c r="Q50" s="144"/>
      <c r="R50" s="203" t="str">
        <f t="shared" si="4"/>
        <v/>
      </c>
      <c r="S50" s="230"/>
    </row>
    <row r="51" spans="1:19" s="129" customFormat="1" x14ac:dyDescent="0.2">
      <c r="A51" s="139"/>
      <c r="B51" s="140"/>
      <c r="C51" s="140"/>
      <c r="D51" s="133"/>
      <c r="E51" s="141"/>
      <c r="F51" s="140"/>
      <c r="G51" s="142"/>
      <c r="H51" s="143"/>
      <c r="I51" s="136"/>
      <c r="J51" s="131"/>
      <c r="K51" s="140"/>
      <c r="L51" s="140"/>
      <c r="M51" s="131"/>
      <c r="N51" s="144"/>
      <c r="O51" s="153"/>
      <c r="P51" s="138" t="str">
        <f t="shared" si="3"/>
        <v/>
      </c>
      <c r="Q51" s="144"/>
      <c r="R51" s="203" t="str">
        <f t="shared" si="4"/>
        <v/>
      </c>
      <c r="S51" s="230"/>
    </row>
    <row r="52" spans="1:19" s="129" customFormat="1" x14ac:dyDescent="0.2">
      <c r="A52" s="139"/>
      <c r="B52" s="140"/>
      <c r="C52" s="140"/>
      <c r="D52" s="133"/>
      <c r="E52" s="141"/>
      <c r="F52" s="140"/>
      <c r="G52" s="142"/>
      <c r="H52" s="143"/>
      <c r="I52" s="136"/>
      <c r="J52" s="131"/>
      <c r="K52" s="140"/>
      <c r="L52" s="140"/>
      <c r="M52" s="131"/>
      <c r="N52" s="144"/>
      <c r="O52" s="153"/>
      <c r="P52" s="138" t="str">
        <f t="shared" si="3"/>
        <v/>
      </c>
      <c r="Q52" s="144"/>
      <c r="R52" s="203" t="str">
        <f t="shared" si="4"/>
        <v/>
      </c>
      <c r="S52" s="230"/>
    </row>
    <row r="53" spans="1:19" s="129" customFormat="1" x14ac:dyDescent="0.2">
      <c r="A53" s="139"/>
      <c r="B53" s="140"/>
      <c r="C53" s="140"/>
      <c r="D53" s="133"/>
      <c r="E53" s="141"/>
      <c r="F53" s="140"/>
      <c r="G53" s="142"/>
      <c r="H53" s="143"/>
      <c r="I53" s="136"/>
      <c r="J53" s="131"/>
      <c r="K53" s="140"/>
      <c r="L53" s="140"/>
      <c r="M53" s="131"/>
      <c r="N53" s="144"/>
      <c r="O53" s="153"/>
      <c r="P53" s="138" t="str">
        <f t="shared" si="3"/>
        <v/>
      </c>
      <c r="Q53" s="144"/>
      <c r="R53" s="203" t="str">
        <f t="shared" si="4"/>
        <v/>
      </c>
      <c r="S53" s="230"/>
    </row>
    <row r="54" spans="1:19" s="129" customFormat="1" x14ac:dyDescent="0.2">
      <c r="A54" s="139"/>
      <c r="B54" s="140"/>
      <c r="C54" s="140"/>
      <c r="D54" s="133"/>
      <c r="E54" s="141"/>
      <c r="F54" s="140"/>
      <c r="G54" s="142"/>
      <c r="H54" s="143"/>
      <c r="I54" s="136"/>
      <c r="J54" s="131"/>
      <c r="K54" s="140"/>
      <c r="L54" s="140"/>
      <c r="M54" s="131"/>
      <c r="N54" s="144"/>
      <c r="O54" s="153"/>
      <c r="P54" s="138" t="str">
        <f t="shared" si="3"/>
        <v/>
      </c>
      <c r="Q54" s="144"/>
      <c r="R54" s="203" t="str">
        <f t="shared" si="4"/>
        <v/>
      </c>
      <c r="S54" s="230"/>
    </row>
    <row r="55" spans="1:19" s="129" customFormat="1" x14ac:dyDescent="0.2">
      <c r="A55" s="139"/>
      <c r="B55" s="140"/>
      <c r="C55" s="140"/>
      <c r="D55" s="133"/>
      <c r="E55" s="141"/>
      <c r="F55" s="140"/>
      <c r="G55" s="142"/>
      <c r="H55" s="143"/>
      <c r="I55" s="136"/>
      <c r="J55" s="131"/>
      <c r="K55" s="140"/>
      <c r="L55" s="140"/>
      <c r="M55" s="131"/>
      <c r="N55" s="144"/>
      <c r="O55" s="153"/>
      <c r="P55" s="138" t="str">
        <f t="shared" si="3"/>
        <v/>
      </c>
      <c r="Q55" s="144"/>
      <c r="R55" s="203" t="str">
        <f t="shared" si="4"/>
        <v/>
      </c>
      <c r="S55" s="230"/>
    </row>
    <row r="56" spans="1:19" s="129" customFormat="1" x14ac:dyDescent="0.2">
      <c r="A56" s="139"/>
      <c r="B56" s="140"/>
      <c r="C56" s="140"/>
      <c r="D56" s="133"/>
      <c r="E56" s="141"/>
      <c r="F56" s="140"/>
      <c r="G56" s="142"/>
      <c r="H56" s="143"/>
      <c r="I56" s="136"/>
      <c r="J56" s="131"/>
      <c r="K56" s="140"/>
      <c r="L56" s="140"/>
      <c r="M56" s="131"/>
      <c r="N56" s="144"/>
      <c r="O56" s="153"/>
      <c r="P56" s="138" t="str">
        <f t="shared" si="3"/>
        <v/>
      </c>
      <c r="Q56" s="144"/>
      <c r="R56" s="203" t="str">
        <f t="shared" si="4"/>
        <v/>
      </c>
      <c r="S56" s="230"/>
    </row>
    <row r="57" spans="1:19" s="129" customFormat="1" x14ac:dyDescent="0.2">
      <c r="A57" s="139"/>
      <c r="B57" s="140"/>
      <c r="C57" s="140"/>
      <c r="D57" s="133"/>
      <c r="E57" s="141"/>
      <c r="F57" s="140"/>
      <c r="G57" s="142"/>
      <c r="H57" s="143"/>
      <c r="I57" s="136"/>
      <c r="J57" s="131"/>
      <c r="K57" s="140"/>
      <c r="L57" s="140"/>
      <c r="M57" s="131"/>
      <c r="N57" s="144"/>
      <c r="O57" s="153"/>
      <c r="P57" s="138" t="str">
        <f t="shared" si="3"/>
        <v/>
      </c>
      <c r="Q57" s="144"/>
      <c r="R57" s="203" t="str">
        <f t="shared" si="4"/>
        <v/>
      </c>
      <c r="S57" s="230"/>
    </row>
    <row r="58" spans="1:19" s="129" customFormat="1" x14ac:dyDescent="0.2">
      <c r="A58" s="139"/>
      <c r="B58" s="140"/>
      <c r="C58" s="140"/>
      <c r="D58" s="133"/>
      <c r="E58" s="141"/>
      <c r="F58" s="140"/>
      <c r="G58" s="142"/>
      <c r="H58" s="143"/>
      <c r="I58" s="136"/>
      <c r="J58" s="131"/>
      <c r="K58" s="140"/>
      <c r="L58" s="140"/>
      <c r="M58" s="131"/>
      <c r="N58" s="144"/>
      <c r="O58" s="153"/>
      <c r="P58" s="138" t="str">
        <f t="shared" si="3"/>
        <v/>
      </c>
      <c r="Q58" s="144"/>
      <c r="R58" s="203" t="str">
        <f t="shared" si="4"/>
        <v/>
      </c>
      <c r="S58" s="230"/>
    </row>
    <row r="59" spans="1:19" s="129" customFormat="1" x14ac:dyDescent="0.2">
      <c r="A59" s="139"/>
      <c r="B59" s="140"/>
      <c r="C59" s="140"/>
      <c r="D59" s="133"/>
      <c r="E59" s="141"/>
      <c r="F59" s="140"/>
      <c r="G59" s="142"/>
      <c r="H59" s="143"/>
      <c r="I59" s="136"/>
      <c r="J59" s="131"/>
      <c r="K59" s="140"/>
      <c r="L59" s="140"/>
      <c r="M59" s="131"/>
      <c r="N59" s="144"/>
      <c r="O59" s="153"/>
      <c r="P59" s="138" t="str">
        <f t="shared" si="3"/>
        <v/>
      </c>
      <c r="Q59" s="144"/>
      <c r="R59" s="203" t="str">
        <f t="shared" si="4"/>
        <v/>
      </c>
      <c r="S59" s="230"/>
    </row>
    <row r="60" spans="1:19" s="129" customFormat="1" x14ac:dyDescent="0.2">
      <c r="A60" s="139"/>
      <c r="B60" s="140"/>
      <c r="C60" s="140"/>
      <c r="D60" s="133"/>
      <c r="E60" s="141"/>
      <c r="F60" s="140"/>
      <c r="G60" s="142"/>
      <c r="H60" s="143"/>
      <c r="I60" s="136"/>
      <c r="J60" s="131"/>
      <c r="K60" s="140"/>
      <c r="L60" s="140"/>
      <c r="M60" s="131"/>
      <c r="N60" s="144"/>
      <c r="O60" s="153"/>
      <c r="P60" s="138" t="str">
        <f t="shared" si="3"/>
        <v/>
      </c>
      <c r="Q60" s="144"/>
      <c r="R60" s="203" t="str">
        <f t="shared" si="4"/>
        <v/>
      </c>
      <c r="S60" s="230"/>
    </row>
    <row r="61" spans="1:19" s="129" customFormat="1" x14ac:dyDescent="0.2">
      <c r="A61" s="139"/>
      <c r="B61" s="140"/>
      <c r="C61" s="140"/>
      <c r="D61" s="133"/>
      <c r="E61" s="141"/>
      <c r="F61" s="140"/>
      <c r="G61" s="142"/>
      <c r="H61" s="143"/>
      <c r="I61" s="136"/>
      <c r="J61" s="131"/>
      <c r="K61" s="140"/>
      <c r="L61" s="140"/>
      <c r="M61" s="131"/>
      <c r="N61" s="144"/>
      <c r="O61" s="153"/>
      <c r="P61" s="138" t="str">
        <f t="shared" si="3"/>
        <v/>
      </c>
      <c r="Q61" s="144"/>
      <c r="R61" s="203" t="str">
        <f t="shared" si="4"/>
        <v/>
      </c>
      <c r="S61" s="230"/>
    </row>
    <row r="62" spans="1:19" s="129" customFormat="1" x14ac:dyDescent="0.2">
      <c r="A62" s="139"/>
      <c r="B62" s="140"/>
      <c r="C62" s="140"/>
      <c r="D62" s="133"/>
      <c r="E62" s="141"/>
      <c r="F62" s="140"/>
      <c r="G62" s="142"/>
      <c r="H62" s="143"/>
      <c r="I62" s="136"/>
      <c r="J62" s="131"/>
      <c r="K62" s="140"/>
      <c r="L62" s="140"/>
      <c r="M62" s="131"/>
      <c r="N62" s="144"/>
      <c r="O62" s="153"/>
      <c r="P62" s="138" t="str">
        <f t="shared" si="3"/>
        <v/>
      </c>
      <c r="Q62" s="144"/>
      <c r="R62" s="203" t="str">
        <f t="shared" si="4"/>
        <v/>
      </c>
      <c r="S62" s="230"/>
    </row>
    <row r="63" spans="1:19" s="129" customFormat="1" x14ac:dyDescent="0.2">
      <c r="A63" s="139"/>
      <c r="B63" s="140"/>
      <c r="C63" s="140"/>
      <c r="D63" s="133"/>
      <c r="E63" s="141"/>
      <c r="F63" s="140"/>
      <c r="G63" s="142"/>
      <c r="H63" s="143"/>
      <c r="I63" s="136"/>
      <c r="J63" s="131"/>
      <c r="K63" s="140"/>
      <c r="L63" s="140"/>
      <c r="M63" s="131"/>
      <c r="N63" s="144"/>
      <c r="O63" s="153"/>
      <c r="P63" s="138" t="str">
        <f t="shared" si="3"/>
        <v/>
      </c>
      <c r="Q63" s="144"/>
      <c r="R63" s="203" t="str">
        <f t="shared" si="4"/>
        <v/>
      </c>
      <c r="S63" s="230"/>
    </row>
    <row r="64" spans="1:19" s="129" customFormat="1" x14ac:dyDescent="0.2">
      <c r="A64" s="139"/>
      <c r="B64" s="140"/>
      <c r="C64" s="140"/>
      <c r="D64" s="133"/>
      <c r="E64" s="141"/>
      <c r="F64" s="140"/>
      <c r="G64" s="142"/>
      <c r="H64" s="143"/>
      <c r="I64" s="136"/>
      <c r="J64" s="131"/>
      <c r="K64" s="140"/>
      <c r="L64" s="140"/>
      <c r="M64" s="131"/>
      <c r="N64" s="144"/>
      <c r="O64" s="153"/>
      <c r="P64" s="138" t="str">
        <f t="shared" si="3"/>
        <v/>
      </c>
      <c r="Q64" s="144"/>
      <c r="R64" s="203" t="str">
        <f t="shared" si="4"/>
        <v/>
      </c>
      <c r="S64" s="230"/>
    </row>
    <row r="65" spans="1:19" s="129" customFormat="1" x14ac:dyDescent="0.2">
      <c r="A65" s="139"/>
      <c r="B65" s="140"/>
      <c r="C65" s="140"/>
      <c r="D65" s="133"/>
      <c r="E65" s="141"/>
      <c r="F65" s="140"/>
      <c r="G65" s="142"/>
      <c r="H65" s="143"/>
      <c r="I65" s="136"/>
      <c r="J65" s="131"/>
      <c r="K65" s="140"/>
      <c r="L65" s="140"/>
      <c r="M65" s="131"/>
      <c r="N65" s="144"/>
      <c r="O65" s="153"/>
      <c r="P65" s="138" t="str">
        <f t="shared" si="3"/>
        <v/>
      </c>
      <c r="Q65" s="144"/>
      <c r="R65" s="203" t="str">
        <f t="shared" si="4"/>
        <v/>
      </c>
      <c r="S65" s="230"/>
    </row>
    <row r="66" spans="1:19" s="129" customFormat="1" x14ac:dyDescent="0.2">
      <c r="A66" s="139"/>
      <c r="B66" s="140"/>
      <c r="C66" s="140"/>
      <c r="D66" s="133"/>
      <c r="E66" s="141"/>
      <c r="F66" s="140"/>
      <c r="G66" s="142"/>
      <c r="H66" s="143"/>
      <c r="I66" s="136"/>
      <c r="J66" s="131"/>
      <c r="K66" s="140"/>
      <c r="L66" s="140"/>
      <c r="M66" s="131"/>
      <c r="N66" s="144"/>
      <c r="O66" s="153"/>
      <c r="P66" s="138" t="str">
        <f t="shared" si="3"/>
        <v/>
      </c>
      <c r="Q66" s="144"/>
      <c r="R66" s="203" t="str">
        <f t="shared" si="4"/>
        <v/>
      </c>
      <c r="S66" s="230"/>
    </row>
    <row r="67" spans="1:19" s="129" customFormat="1" x14ac:dyDescent="0.2">
      <c r="A67" s="139"/>
      <c r="B67" s="140"/>
      <c r="C67" s="140"/>
      <c r="D67" s="133"/>
      <c r="E67" s="141"/>
      <c r="F67" s="140"/>
      <c r="G67" s="142"/>
      <c r="H67" s="143"/>
      <c r="I67" s="136"/>
      <c r="J67" s="131"/>
      <c r="K67" s="140"/>
      <c r="L67" s="140"/>
      <c r="M67" s="131"/>
      <c r="N67" s="144"/>
      <c r="O67" s="153"/>
      <c r="P67" s="138" t="str">
        <f t="shared" si="3"/>
        <v/>
      </c>
      <c r="Q67" s="144"/>
      <c r="R67" s="203" t="str">
        <f t="shared" si="4"/>
        <v/>
      </c>
      <c r="S67" s="230"/>
    </row>
    <row r="68" spans="1:19" s="129" customFormat="1" x14ac:dyDescent="0.2">
      <c r="A68" s="139"/>
      <c r="B68" s="140"/>
      <c r="C68" s="140"/>
      <c r="D68" s="133"/>
      <c r="E68" s="141"/>
      <c r="F68" s="140"/>
      <c r="G68" s="142"/>
      <c r="H68" s="143"/>
      <c r="I68" s="136"/>
      <c r="J68" s="131"/>
      <c r="K68" s="140"/>
      <c r="L68" s="140"/>
      <c r="M68" s="131"/>
      <c r="N68" s="144"/>
      <c r="O68" s="153"/>
      <c r="P68" s="138" t="str">
        <f t="shared" si="3"/>
        <v/>
      </c>
      <c r="Q68" s="144"/>
      <c r="R68" s="203" t="str">
        <f t="shared" si="4"/>
        <v/>
      </c>
      <c r="S68" s="230"/>
    </row>
    <row r="69" spans="1:19" s="129" customFormat="1" x14ac:dyDescent="0.2">
      <c r="A69" s="139"/>
      <c r="B69" s="140"/>
      <c r="C69" s="140"/>
      <c r="D69" s="133"/>
      <c r="E69" s="141"/>
      <c r="F69" s="140"/>
      <c r="G69" s="142"/>
      <c r="H69" s="143"/>
      <c r="I69" s="136"/>
      <c r="J69" s="131"/>
      <c r="K69" s="140"/>
      <c r="L69" s="140"/>
      <c r="M69" s="131"/>
      <c r="N69" s="144"/>
      <c r="O69" s="153"/>
      <c r="P69" s="138" t="str">
        <f t="shared" si="3"/>
        <v/>
      </c>
      <c r="Q69" s="144"/>
      <c r="R69" s="203" t="str">
        <f t="shared" si="4"/>
        <v/>
      </c>
      <c r="S69" s="230"/>
    </row>
    <row r="70" spans="1:19" s="129" customFormat="1" x14ac:dyDescent="0.2">
      <c r="A70" s="139"/>
      <c r="B70" s="140"/>
      <c r="C70" s="140"/>
      <c r="D70" s="133"/>
      <c r="E70" s="141"/>
      <c r="F70" s="140"/>
      <c r="G70" s="142"/>
      <c r="H70" s="143"/>
      <c r="I70" s="136"/>
      <c r="J70" s="131"/>
      <c r="K70" s="140"/>
      <c r="L70" s="140"/>
      <c r="M70" s="131"/>
      <c r="N70" s="144"/>
      <c r="O70" s="153"/>
      <c r="P70" s="138" t="str">
        <f t="shared" si="3"/>
        <v/>
      </c>
      <c r="Q70" s="144"/>
      <c r="R70" s="203" t="str">
        <f t="shared" si="4"/>
        <v/>
      </c>
      <c r="S70" s="230"/>
    </row>
    <row r="71" spans="1:19" s="129" customFormat="1" x14ac:dyDescent="0.2">
      <c r="A71" s="139"/>
      <c r="B71" s="140"/>
      <c r="C71" s="140"/>
      <c r="D71" s="133"/>
      <c r="E71" s="141"/>
      <c r="F71" s="140"/>
      <c r="G71" s="142"/>
      <c r="H71" s="143"/>
      <c r="I71" s="136"/>
      <c r="J71" s="131"/>
      <c r="K71" s="140"/>
      <c r="L71" s="140"/>
      <c r="M71" s="131"/>
      <c r="N71" s="144"/>
      <c r="O71" s="153"/>
      <c r="P71" s="138" t="str">
        <f t="shared" si="3"/>
        <v/>
      </c>
      <c r="Q71" s="144"/>
      <c r="R71" s="203" t="str">
        <f t="shared" si="4"/>
        <v/>
      </c>
      <c r="S71" s="230"/>
    </row>
    <row r="72" spans="1:19" s="129" customFormat="1" x14ac:dyDescent="0.2">
      <c r="A72" s="139"/>
      <c r="B72" s="140"/>
      <c r="C72" s="140"/>
      <c r="D72" s="133"/>
      <c r="E72" s="141"/>
      <c r="F72" s="140"/>
      <c r="G72" s="142"/>
      <c r="H72" s="143"/>
      <c r="I72" s="136"/>
      <c r="J72" s="131"/>
      <c r="K72" s="140"/>
      <c r="L72" s="140"/>
      <c r="M72" s="131"/>
      <c r="N72" s="144"/>
      <c r="O72" s="153"/>
      <c r="P72" s="138" t="str">
        <f t="shared" si="3"/>
        <v/>
      </c>
      <c r="Q72" s="144"/>
      <c r="R72" s="203" t="str">
        <f t="shared" si="4"/>
        <v/>
      </c>
      <c r="S72" s="230"/>
    </row>
    <row r="73" spans="1:19" s="129" customFormat="1" x14ac:dyDescent="0.2">
      <c r="A73" s="139"/>
      <c r="B73" s="140"/>
      <c r="C73" s="140"/>
      <c r="D73" s="133"/>
      <c r="E73" s="141"/>
      <c r="F73" s="140"/>
      <c r="G73" s="142"/>
      <c r="H73" s="143"/>
      <c r="I73" s="136"/>
      <c r="J73" s="131"/>
      <c r="K73" s="140"/>
      <c r="L73" s="140"/>
      <c r="M73" s="131"/>
      <c r="N73" s="144"/>
      <c r="O73" s="153"/>
      <c r="P73" s="138" t="str">
        <f t="shared" si="3"/>
        <v/>
      </c>
      <c r="Q73" s="144"/>
      <c r="R73" s="203" t="str">
        <f t="shared" si="4"/>
        <v/>
      </c>
      <c r="S73" s="230"/>
    </row>
    <row r="74" spans="1:19" s="129" customFormat="1" x14ac:dyDescent="0.2">
      <c r="A74" s="139"/>
      <c r="B74" s="140"/>
      <c r="C74" s="140"/>
      <c r="D74" s="133"/>
      <c r="E74" s="141"/>
      <c r="F74" s="140"/>
      <c r="G74" s="142"/>
      <c r="H74" s="143"/>
      <c r="I74" s="136"/>
      <c r="J74" s="131"/>
      <c r="K74" s="140"/>
      <c r="L74" s="140"/>
      <c r="M74" s="131"/>
      <c r="N74" s="144"/>
      <c r="O74" s="153"/>
      <c r="P74" s="138" t="str">
        <f t="shared" si="3"/>
        <v/>
      </c>
      <c r="Q74" s="144"/>
      <c r="R74" s="203" t="str">
        <f t="shared" si="4"/>
        <v/>
      </c>
      <c r="S74" s="230"/>
    </row>
    <row r="75" spans="1:19" s="129" customFormat="1" x14ac:dyDescent="0.2">
      <c r="A75" s="139"/>
      <c r="B75" s="140"/>
      <c r="C75" s="140"/>
      <c r="D75" s="133"/>
      <c r="E75" s="141"/>
      <c r="F75" s="140"/>
      <c r="G75" s="142"/>
      <c r="H75" s="143"/>
      <c r="I75" s="136"/>
      <c r="J75" s="131"/>
      <c r="K75" s="140"/>
      <c r="L75" s="140"/>
      <c r="M75" s="131"/>
      <c r="N75" s="144"/>
      <c r="O75" s="153"/>
      <c r="P75" s="138" t="str">
        <f t="shared" si="3"/>
        <v/>
      </c>
      <c r="Q75" s="144"/>
      <c r="R75" s="203" t="str">
        <f t="shared" si="4"/>
        <v/>
      </c>
      <c r="S75" s="230"/>
    </row>
    <row r="76" spans="1:19" s="129" customFormat="1" x14ac:dyDescent="0.2">
      <c r="A76" s="145"/>
      <c r="B76" s="146"/>
      <c r="C76" s="146"/>
      <c r="D76" s="147"/>
      <c r="E76" s="148"/>
      <c r="F76" s="146"/>
      <c r="G76" s="149"/>
      <c r="H76" s="150"/>
      <c r="I76" s="184"/>
      <c r="J76" s="185"/>
      <c r="K76" s="146"/>
      <c r="L76" s="146"/>
      <c r="M76" s="185"/>
      <c r="N76" s="152"/>
      <c r="O76" s="186"/>
      <c r="P76" s="187" t="str">
        <f t="shared" si="3"/>
        <v/>
      </c>
      <c r="Q76" s="152"/>
      <c r="R76" s="203" t="str">
        <f t="shared" si="4"/>
        <v/>
      </c>
      <c r="S76" s="230"/>
    </row>
    <row r="77" spans="1:19" s="129" customFormat="1" x14ac:dyDescent="0.2">
      <c r="A77" s="139"/>
      <c r="B77" s="140"/>
      <c r="C77" s="140"/>
      <c r="D77" s="133"/>
      <c r="E77" s="141"/>
      <c r="F77" s="140"/>
      <c r="G77" s="142"/>
      <c r="H77" s="143"/>
      <c r="I77" s="136"/>
      <c r="J77" s="131"/>
      <c r="K77" s="140"/>
      <c r="L77" s="140"/>
      <c r="M77" s="131"/>
      <c r="N77" s="144"/>
      <c r="O77" s="153"/>
      <c r="P77" s="138" t="str">
        <f t="shared" ref="P77:P140" si="5">IF(OR(O77=0,N77=0),"",O77-N77)</f>
        <v/>
      </c>
      <c r="Q77" s="144"/>
      <c r="R77" s="203" t="str">
        <f t="shared" ref="R77:R140" si="6">IF(OR(Q77=0,N77=0),"",Q77-N77)</f>
        <v/>
      </c>
      <c r="S77" s="230"/>
    </row>
    <row r="78" spans="1:19" s="129" customFormat="1" x14ac:dyDescent="0.2">
      <c r="A78" s="139"/>
      <c r="B78" s="140"/>
      <c r="C78" s="140"/>
      <c r="D78" s="133"/>
      <c r="E78" s="141"/>
      <c r="F78" s="140"/>
      <c r="G78" s="142"/>
      <c r="H78" s="143"/>
      <c r="I78" s="136"/>
      <c r="J78" s="131"/>
      <c r="K78" s="140"/>
      <c r="L78" s="140"/>
      <c r="M78" s="131"/>
      <c r="N78" s="144"/>
      <c r="O78" s="153"/>
      <c r="P78" s="138" t="str">
        <f t="shared" si="5"/>
        <v/>
      </c>
      <c r="Q78" s="144"/>
      <c r="R78" s="203" t="str">
        <f t="shared" si="6"/>
        <v/>
      </c>
      <c r="S78" s="230"/>
    </row>
    <row r="79" spans="1:19" s="129" customFormat="1" x14ac:dyDescent="0.2">
      <c r="A79" s="139"/>
      <c r="B79" s="140"/>
      <c r="C79" s="140"/>
      <c r="D79" s="133"/>
      <c r="E79" s="141"/>
      <c r="F79" s="140"/>
      <c r="G79" s="142"/>
      <c r="H79" s="143"/>
      <c r="I79" s="136"/>
      <c r="J79" s="131"/>
      <c r="K79" s="140"/>
      <c r="L79" s="140"/>
      <c r="M79" s="131"/>
      <c r="N79" s="144"/>
      <c r="O79" s="153"/>
      <c r="P79" s="138" t="str">
        <f t="shared" si="5"/>
        <v/>
      </c>
      <c r="Q79" s="144"/>
      <c r="R79" s="203" t="str">
        <f t="shared" si="6"/>
        <v/>
      </c>
      <c r="S79" s="230"/>
    </row>
    <row r="80" spans="1:19" s="129" customFormat="1" x14ac:dyDescent="0.2">
      <c r="A80" s="139"/>
      <c r="B80" s="140"/>
      <c r="C80" s="140"/>
      <c r="D80" s="133"/>
      <c r="E80" s="141"/>
      <c r="F80" s="140"/>
      <c r="G80" s="142"/>
      <c r="H80" s="143"/>
      <c r="I80" s="136"/>
      <c r="J80" s="131"/>
      <c r="K80" s="140"/>
      <c r="L80" s="140"/>
      <c r="M80" s="131"/>
      <c r="N80" s="144"/>
      <c r="O80" s="153"/>
      <c r="P80" s="138" t="str">
        <f t="shared" si="5"/>
        <v/>
      </c>
      <c r="Q80" s="144"/>
      <c r="R80" s="203" t="str">
        <f t="shared" si="6"/>
        <v/>
      </c>
      <c r="S80" s="230"/>
    </row>
    <row r="81" spans="1:19" s="129" customFormat="1" x14ac:dyDescent="0.2">
      <c r="A81" s="139"/>
      <c r="B81" s="140"/>
      <c r="C81" s="140"/>
      <c r="D81" s="133"/>
      <c r="E81" s="141"/>
      <c r="F81" s="140"/>
      <c r="G81" s="142"/>
      <c r="H81" s="143"/>
      <c r="I81" s="136"/>
      <c r="J81" s="131"/>
      <c r="K81" s="140"/>
      <c r="L81" s="140"/>
      <c r="M81" s="131"/>
      <c r="N81" s="144"/>
      <c r="O81" s="153"/>
      <c r="P81" s="138" t="str">
        <f t="shared" si="5"/>
        <v/>
      </c>
      <c r="Q81" s="144"/>
      <c r="R81" s="203" t="str">
        <f t="shared" si="6"/>
        <v/>
      </c>
      <c r="S81" s="230"/>
    </row>
    <row r="82" spans="1:19" s="129" customFormat="1" x14ac:dyDescent="0.2">
      <c r="A82" s="139"/>
      <c r="B82" s="140"/>
      <c r="C82" s="140"/>
      <c r="D82" s="133"/>
      <c r="E82" s="141"/>
      <c r="F82" s="140"/>
      <c r="G82" s="142"/>
      <c r="H82" s="143"/>
      <c r="I82" s="136"/>
      <c r="J82" s="131"/>
      <c r="K82" s="140"/>
      <c r="L82" s="140"/>
      <c r="M82" s="131"/>
      <c r="N82" s="144"/>
      <c r="O82" s="153"/>
      <c r="P82" s="138" t="str">
        <f t="shared" si="5"/>
        <v/>
      </c>
      <c r="Q82" s="144"/>
      <c r="R82" s="203" t="str">
        <f t="shared" si="6"/>
        <v/>
      </c>
      <c r="S82" s="230"/>
    </row>
    <row r="83" spans="1:19" s="129" customFormat="1" x14ac:dyDescent="0.2">
      <c r="A83" s="139"/>
      <c r="B83" s="140"/>
      <c r="C83" s="140"/>
      <c r="D83" s="133"/>
      <c r="E83" s="141"/>
      <c r="F83" s="140"/>
      <c r="G83" s="142"/>
      <c r="H83" s="143"/>
      <c r="I83" s="136"/>
      <c r="J83" s="131"/>
      <c r="K83" s="140"/>
      <c r="L83" s="140"/>
      <c r="M83" s="131"/>
      <c r="N83" s="144"/>
      <c r="O83" s="153"/>
      <c r="P83" s="138" t="str">
        <f t="shared" si="5"/>
        <v/>
      </c>
      <c r="Q83" s="144"/>
      <c r="R83" s="203" t="str">
        <f t="shared" si="6"/>
        <v/>
      </c>
      <c r="S83" s="230"/>
    </row>
    <row r="84" spans="1:19" s="129" customFormat="1" x14ac:dyDescent="0.2">
      <c r="A84" s="139"/>
      <c r="B84" s="140"/>
      <c r="C84" s="140"/>
      <c r="D84" s="133"/>
      <c r="E84" s="141"/>
      <c r="F84" s="140"/>
      <c r="G84" s="142"/>
      <c r="H84" s="143"/>
      <c r="I84" s="136"/>
      <c r="J84" s="131"/>
      <c r="K84" s="140"/>
      <c r="L84" s="140"/>
      <c r="M84" s="131"/>
      <c r="N84" s="144"/>
      <c r="O84" s="153"/>
      <c r="P84" s="138" t="str">
        <f t="shared" si="5"/>
        <v/>
      </c>
      <c r="Q84" s="144"/>
      <c r="R84" s="203" t="str">
        <f t="shared" si="6"/>
        <v/>
      </c>
      <c r="S84" s="230"/>
    </row>
    <row r="85" spans="1:19" s="129" customFormat="1" x14ac:dyDescent="0.2">
      <c r="A85" s="139"/>
      <c r="B85" s="140"/>
      <c r="C85" s="140"/>
      <c r="D85" s="133"/>
      <c r="E85" s="141"/>
      <c r="F85" s="140"/>
      <c r="G85" s="142"/>
      <c r="H85" s="143"/>
      <c r="I85" s="136"/>
      <c r="J85" s="131"/>
      <c r="K85" s="140"/>
      <c r="L85" s="140"/>
      <c r="M85" s="131"/>
      <c r="N85" s="144"/>
      <c r="O85" s="153"/>
      <c r="P85" s="138" t="str">
        <f t="shared" si="5"/>
        <v/>
      </c>
      <c r="Q85" s="144"/>
      <c r="R85" s="203" t="str">
        <f t="shared" si="6"/>
        <v/>
      </c>
      <c r="S85" s="230"/>
    </row>
    <row r="86" spans="1:19" s="129" customFormat="1" x14ac:dyDescent="0.2">
      <c r="A86" s="139"/>
      <c r="B86" s="140"/>
      <c r="C86" s="140"/>
      <c r="D86" s="133"/>
      <c r="E86" s="141"/>
      <c r="F86" s="140"/>
      <c r="G86" s="142"/>
      <c r="H86" s="143"/>
      <c r="I86" s="136"/>
      <c r="J86" s="131"/>
      <c r="K86" s="140"/>
      <c r="L86" s="140"/>
      <c r="M86" s="131"/>
      <c r="N86" s="144"/>
      <c r="O86" s="153"/>
      <c r="P86" s="138" t="str">
        <f t="shared" si="5"/>
        <v/>
      </c>
      <c r="Q86" s="144"/>
      <c r="R86" s="203" t="str">
        <f t="shared" si="6"/>
        <v/>
      </c>
      <c r="S86" s="230"/>
    </row>
    <row r="87" spans="1:19" s="129" customFormat="1" x14ac:dyDescent="0.2">
      <c r="A87" s="139"/>
      <c r="B87" s="140"/>
      <c r="C87" s="140"/>
      <c r="D87" s="133"/>
      <c r="E87" s="141"/>
      <c r="F87" s="140"/>
      <c r="G87" s="142"/>
      <c r="H87" s="143"/>
      <c r="I87" s="136"/>
      <c r="J87" s="131"/>
      <c r="K87" s="140"/>
      <c r="L87" s="140"/>
      <c r="M87" s="131"/>
      <c r="N87" s="144"/>
      <c r="O87" s="153"/>
      <c r="P87" s="138" t="str">
        <f t="shared" si="5"/>
        <v/>
      </c>
      <c r="Q87" s="144"/>
      <c r="R87" s="203" t="str">
        <f t="shared" si="6"/>
        <v/>
      </c>
      <c r="S87" s="230"/>
    </row>
    <row r="88" spans="1:19" s="129" customFormat="1" x14ac:dyDescent="0.2">
      <c r="A88" s="139"/>
      <c r="B88" s="140"/>
      <c r="C88" s="140"/>
      <c r="D88" s="133"/>
      <c r="E88" s="141"/>
      <c r="F88" s="140"/>
      <c r="G88" s="142"/>
      <c r="H88" s="143"/>
      <c r="I88" s="136"/>
      <c r="J88" s="131"/>
      <c r="K88" s="140"/>
      <c r="L88" s="140"/>
      <c r="M88" s="131"/>
      <c r="N88" s="144"/>
      <c r="O88" s="153"/>
      <c r="P88" s="138" t="str">
        <f t="shared" si="5"/>
        <v/>
      </c>
      <c r="Q88" s="144"/>
      <c r="R88" s="203" t="str">
        <f t="shared" si="6"/>
        <v/>
      </c>
      <c r="S88" s="230"/>
    </row>
    <row r="89" spans="1:19" s="129" customFormat="1" x14ac:dyDescent="0.2">
      <c r="A89" s="139"/>
      <c r="B89" s="140"/>
      <c r="C89" s="140"/>
      <c r="D89" s="133"/>
      <c r="E89" s="141"/>
      <c r="F89" s="140"/>
      <c r="G89" s="142"/>
      <c r="H89" s="143"/>
      <c r="I89" s="136"/>
      <c r="J89" s="131"/>
      <c r="K89" s="140"/>
      <c r="L89" s="140"/>
      <c r="M89" s="131"/>
      <c r="N89" s="144"/>
      <c r="O89" s="153"/>
      <c r="P89" s="138" t="str">
        <f t="shared" si="5"/>
        <v/>
      </c>
      <c r="Q89" s="144"/>
      <c r="R89" s="203" t="str">
        <f t="shared" si="6"/>
        <v/>
      </c>
      <c r="S89" s="230"/>
    </row>
    <row r="90" spans="1:19" s="129" customFormat="1" x14ac:dyDescent="0.2">
      <c r="A90" s="139"/>
      <c r="B90" s="140"/>
      <c r="C90" s="140"/>
      <c r="D90" s="133"/>
      <c r="E90" s="141"/>
      <c r="F90" s="140"/>
      <c r="G90" s="142"/>
      <c r="H90" s="143"/>
      <c r="I90" s="136"/>
      <c r="J90" s="131"/>
      <c r="K90" s="140"/>
      <c r="L90" s="140"/>
      <c r="M90" s="131"/>
      <c r="N90" s="144"/>
      <c r="O90" s="153"/>
      <c r="P90" s="138" t="str">
        <f t="shared" si="5"/>
        <v/>
      </c>
      <c r="Q90" s="144"/>
      <c r="R90" s="203" t="str">
        <f t="shared" si="6"/>
        <v/>
      </c>
      <c r="S90" s="230"/>
    </row>
    <row r="91" spans="1:19" s="129" customFormat="1" x14ac:dyDescent="0.2">
      <c r="A91" s="139"/>
      <c r="B91" s="140"/>
      <c r="C91" s="140"/>
      <c r="D91" s="133"/>
      <c r="E91" s="141"/>
      <c r="F91" s="140"/>
      <c r="G91" s="142"/>
      <c r="H91" s="143"/>
      <c r="I91" s="136"/>
      <c r="J91" s="131"/>
      <c r="K91" s="140"/>
      <c r="L91" s="140"/>
      <c r="M91" s="131"/>
      <c r="N91" s="144"/>
      <c r="O91" s="153"/>
      <c r="P91" s="138" t="str">
        <f t="shared" si="5"/>
        <v/>
      </c>
      <c r="Q91" s="144"/>
      <c r="R91" s="203" t="str">
        <f t="shared" si="6"/>
        <v/>
      </c>
      <c r="S91" s="230"/>
    </row>
    <row r="92" spans="1:19" s="129" customFormat="1" x14ac:dyDescent="0.2">
      <c r="A92" s="139"/>
      <c r="B92" s="140"/>
      <c r="C92" s="140"/>
      <c r="D92" s="133"/>
      <c r="E92" s="141"/>
      <c r="F92" s="140"/>
      <c r="G92" s="142"/>
      <c r="H92" s="143"/>
      <c r="I92" s="136"/>
      <c r="J92" s="131"/>
      <c r="K92" s="140"/>
      <c r="L92" s="140"/>
      <c r="M92" s="131"/>
      <c r="N92" s="144"/>
      <c r="O92" s="153"/>
      <c r="P92" s="138" t="str">
        <f t="shared" si="5"/>
        <v/>
      </c>
      <c r="Q92" s="144"/>
      <c r="R92" s="203" t="str">
        <f t="shared" si="6"/>
        <v/>
      </c>
      <c r="S92" s="230"/>
    </row>
    <row r="93" spans="1:19" s="129" customFormat="1" x14ac:dyDescent="0.2">
      <c r="A93" s="139"/>
      <c r="B93" s="140"/>
      <c r="C93" s="140"/>
      <c r="D93" s="133"/>
      <c r="E93" s="141"/>
      <c r="F93" s="140"/>
      <c r="G93" s="142"/>
      <c r="H93" s="143"/>
      <c r="I93" s="136"/>
      <c r="J93" s="131"/>
      <c r="K93" s="140"/>
      <c r="L93" s="140"/>
      <c r="M93" s="131"/>
      <c r="N93" s="144"/>
      <c r="O93" s="153"/>
      <c r="P93" s="138" t="str">
        <f t="shared" si="5"/>
        <v/>
      </c>
      <c r="Q93" s="144"/>
      <c r="R93" s="203" t="str">
        <f t="shared" si="6"/>
        <v/>
      </c>
      <c r="S93" s="230"/>
    </row>
    <row r="94" spans="1:19" s="129" customFormat="1" x14ac:dyDescent="0.2">
      <c r="A94" s="139"/>
      <c r="B94" s="140"/>
      <c r="C94" s="140"/>
      <c r="D94" s="133"/>
      <c r="E94" s="141"/>
      <c r="F94" s="140"/>
      <c r="G94" s="142"/>
      <c r="H94" s="143"/>
      <c r="I94" s="136"/>
      <c r="J94" s="131"/>
      <c r="K94" s="140"/>
      <c r="L94" s="140"/>
      <c r="M94" s="131"/>
      <c r="N94" s="144"/>
      <c r="O94" s="153"/>
      <c r="P94" s="138" t="str">
        <f t="shared" si="5"/>
        <v/>
      </c>
      <c r="Q94" s="144"/>
      <c r="R94" s="203" t="str">
        <f t="shared" si="6"/>
        <v/>
      </c>
      <c r="S94" s="230"/>
    </row>
    <row r="95" spans="1:19" s="129" customFormat="1" x14ac:dyDescent="0.2">
      <c r="A95" s="139"/>
      <c r="B95" s="140"/>
      <c r="C95" s="140"/>
      <c r="D95" s="133"/>
      <c r="E95" s="141"/>
      <c r="F95" s="140"/>
      <c r="G95" s="142"/>
      <c r="H95" s="143"/>
      <c r="I95" s="136"/>
      <c r="J95" s="131"/>
      <c r="K95" s="140"/>
      <c r="L95" s="140"/>
      <c r="M95" s="131"/>
      <c r="N95" s="144"/>
      <c r="O95" s="153"/>
      <c r="P95" s="138" t="str">
        <f t="shared" si="5"/>
        <v/>
      </c>
      <c r="Q95" s="144"/>
      <c r="R95" s="203" t="str">
        <f t="shared" si="6"/>
        <v/>
      </c>
      <c r="S95" s="230"/>
    </row>
    <row r="96" spans="1:19" s="129" customFormat="1" x14ac:dyDescent="0.2">
      <c r="A96" s="139"/>
      <c r="B96" s="140"/>
      <c r="C96" s="140"/>
      <c r="D96" s="133"/>
      <c r="E96" s="141"/>
      <c r="F96" s="140"/>
      <c r="G96" s="142"/>
      <c r="H96" s="143"/>
      <c r="I96" s="136"/>
      <c r="J96" s="131"/>
      <c r="K96" s="140"/>
      <c r="L96" s="140"/>
      <c r="M96" s="131"/>
      <c r="N96" s="144"/>
      <c r="O96" s="153"/>
      <c r="P96" s="138" t="str">
        <f t="shared" si="5"/>
        <v/>
      </c>
      <c r="Q96" s="144"/>
      <c r="R96" s="203" t="str">
        <f t="shared" si="6"/>
        <v/>
      </c>
      <c r="S96" s="230"/>
    </row>
    <row r="97" spans="1:19" s="129" customFormat="1" x14ac:dyDescent="0.2">
      <c r="A97" s="139"/>
      <c r="B97" s="140"/>
      <c r="C97" s="140"/>
      <c r="D97" s="133"/>
      <c r="E97" s="141"/>
      <c r="F97" s="140"/>
      <c r="G97" s="142"/>
      <c r="H97" s="143"/>
      <c r="I97" s="136"/>
      <c r="J97" s="131"/>
      <c r="K97" s="140"/>
      <c r="L97" s="140"/>
      <c r="M97" s="131"/>
      <c r="N97" s="144"/>
      <c r="O97" s="153"/>
      <c r="P97" s="138" t="str">
        <f t="shared" si="5"/>
        <v/>
      </c>
      <c r="Q97" s="144"/>
      <c r="R97" s="203" t="str">
        <f t="shared" si="6"/>
        <v/>
      </c>
      <c r="S97" s="230"/>
    </row>
    <row r="98" spans="1:19" s="129" customFormat="1" x14ac:dyDescent="0.2">
      <c r="A98" s="139"/>
      <c r="B98" s="140"/>
      <c r="C98" s="140"/>
      <c r="D98" s="133"/>
      <c r="E98" s="141"/>
      <c r="F98" s="140"/>
      <c r="G98" s="142"/>
      <c r="H98" s="143"/>
      <c r="I98" s="136"/>
      <c r="J98" s="131"/>
      <c r="K98" s="140"/>
      <c r="L98" s="140"/>
      <c r="M98" s="131"/>
      <c r="N98" s="144"/>
      <c r="O98" s="153"/>
      <c r="P98" s="138" t="str">
        <f t="shared" si="5"/>
        <v/>
      </c>
      <c r="Q98" s="144"/>
      <c r="R98" s="203" t="str">
        <f t="shared" si="6"/>
        <v/>
      </c>
      <c r="S98" s="230"/>
    </row>
    <row r="99" spans="1:19" s="129" customFormat="1" x14ac:dyDescent="0.2">
      <c r="A99" s="139"/>
      <c r="B99" s="140"/>
      <c r="C99" s="140"/>
      <c r="D99" s="133"/>
      <c r="E99" s="141"/>
      <c r="F99" s="140"/>
      <c r="G99" s="142"/>
      <c r="H99" s="143"/>
      <c r="I99" s="136"/>
      <c r="J99" s="131"/>
      <c r="K99" s="140"/>
      <c r="L99" s="140"/>
      <c r="M99" s="131"/>
      <c r="N99" s="144"/>
      <c r="O99" s="153"/>
      <c r="P99" s="138" t="str">
        <f t="shared" si="5"/>
        <v/>
      </c>
      <c r="Q99" s="144"/>
      <c r="R99" s="203" t="str">
        <f t="shared" si="6"/>
        <v/>
      </c>
      <c r="S99" s="230"/>
    </row>
    <row r="100" spans="1:19" s="129" customFormat="1" x14ac:dyDescent="0.2">
      <c r="A100" s="139"/>
      <c r="B100" s="140"/>
      <c r="C100" s="140"/>
      <c r="D100" s="133"/>
      <c r="E100" s="141"/>
      <c r="F100" s="140"/>
      <c r="G100" s="142"/>
      <c r="H100" s="143"/>
      <c r="I100" s="136"/>
      <c r="J100" s="131"/>
      <c r="K100" s="140"/>
      <c r="L100" s="140"/>
      <c r="M100" s="131"/>
      <c r="N100" s="144"/>
      <c r="O100" s="153"/>
      <c r="P100" s="138" t="str">
        <f t="shared" si="5"/>
        <v/>
      </c>
      <c r="Q100" s="144"/>
      <c r="R100" s="203" t="str">
        <f t="shared" si="6"/>
        <v/>
      </c>
      <c r="S100" s="230"/>
    </row>
    <row r="101" spans="1:19" s="129" customFormat="1" x14ac:dyDescent="0.2">
      <c r="A101" s="139"/>
      <c r="B101" s="140"/>
      <c r="C101" s="140"/>
      <c r="D101" s="133"/>
      <c r="E101" s="141"/>
      <c r="F101" s="140"/>
      <c r="G101" s="142"/>
      <c r="H101" s="143"/>
      <c r="I101" s="136"/>
      <c r="J101" s="131"/>
      <c r="K101" s="140"/>
      <c r="L101" s="140"/>
      <c r="M101" s="131"/>
      <c r="N101" s="144"/>
      <c r="O101" s="153"/>
      <c r="P101" s="138" t="str">
        <f t="shared" si="5"/>
        <v/>
      </c>
      <c r="Q101" s="144"/>
      <c r="R101" s="203" t="str">
        <f t="shared" si="6"/>
        <v/>
      </c>
      <c r="S101" s="230"/>
    </row>
    <row r="102" spans="1:19" s="129" customFormat="1" x14ac:dyDescent="0.2">
      <c r="A102" s="139"/>
      <c r="B102" s="140"/>
      <c r="C102" s="140"/>
      <c r="D102" s="133"/>
      <c r="E102" s="141"/>
      <c r="F102" s="140"/>
      <c r="G102" s="142"/>
      <c r="H102" s="143"/>
      <c r="I102" s="136"/>
      <c r="J102" s="131"/>
      <c r="K102" s="140"/>
      <c r="L102" s="140"/>
      <c r="M102" s="131"/>
      <c r="N102" s="144"/>
      <c r="O102" s="153"/>
      <c r="P102" s="138" t="str">
        <f t="shared" si="5"/>
        <v/>
      </c>
      <c r="Q102" s="144"/>
      <c r="R102" s="203" t="str">
        <f t="shared" si="6"/>
        <v/>
      </c>
      <c r="S102" s="230"/>
    </row>
    <row r="103" spans="1:19" s="129" customFormat="1" x14ac:dyDescent="0.2">
      <c r="A103" s="139"/>
      <c r="B103" s="140"/>
      <c r="C103" s="140"/>
      <c r="D103" s="133"/>
      <c r="E103" s="141"/>
      <c r="F103" s="140"/>
      <c r="G103" s="142"/>
      <c r="H103" s="143"/>
      <c r="I103" s="136"/>
      <c r="J103" s="131"/>
      <c r="K103" s="140"/>
      <c r="L103" s="140"/>
      <c r="M103" s="131"/>
      <c r="N103" s="144"/>
      <c r="O103" s="153"/>
      <c r="P103" s="138" t="str">
        <f t="shared" si="5"/>
        <v/>
      </c>
      <c r="Q103" s="144"/>
      <c r="R103" s="203" t="str">
        <f t="shared" si="6"/>
        <v/>
      </c>
      <c r="S103" s="230"/>
    </row>
    <row r="104" spans="1:19" s="129" customFormat="1" x14ac:dyDescent="0.2">
      <c r="A104" s="139"/>
      <c r="B104" s="140"/>
      <c r="C104" s="140"/>
      <c r="D104" s="133"/>
      <c r="E104" s="141"/>
      <c r="F104" s="140"/>
      <c r="G104" s="142"/>
      <c r="H104" s="143"/>
      <c r="I104" s="136"/>
      <c r="J104" s="131"/>
      <c r="K104" s="140"/>
      <c r="L104" s="140"/>
      <c r="M104" s="131"/>
      <c r="N104" s="144"/>
      <c r="O104" s="153"/>
      <c r="P104" s="138" t="str">
        <f t="shared" si="5"/>
        <v/>
      </c>
      <c r="Q104" s="144"/>
      <c r="R104" s="203" t="str">
        <f t="shared" si="6"/>
        <v/>
      </c>
      <c r="S104" s="230"/>
    </row>
    <row r="105" spans="1:19" s="129" customFormat="1" x14ac:dyDescent="0.2">
      <c r="A105" s="139"/>
      <c r="B105" s="140"/>
      <c r="C105" s="140"/>
      <c r="D105" s="133"/>
      <c r="E105" s="141"/>
      <c r="F105" s="140"/>
      <c r="G105" s="142"/>
      <c r="H105" s="143"/>
      <c r="I105" s="136"/>
      <c r="J105" s="131"/>
      <c r="K105" s="140"/>
      <c r="L105" s="140"/>
      <c r="M105" s="131"/>
      <c r="N105" s="144"/>
      <c r="O105" s="153"/>
      <c r="P105" s="138" t="str">
        <f t="shared" si="5"/>
        <v/>
      </c>
      <c r="Q105" s="144"/>
      <c r="R105" s="203" t="str">
        <f t="shared" si="6"/>
        <v/>
      </c>
      <c r="S105" s="230"/>
    </row>
    <row r="106" spans="1:19" s="129" customFormat="1" x14ac:dyDescent="0.2">
      <c r="A106" s="139"/>
      <c r="B106" s="140"/>
      <c r="C106" s="140"/>
      <c r="D106" s="133"/>
      <c r="E106" s="141"/>
      <c r="F106" s="140"/>
      <c r="G106" s="142"/>
      <c r="H106" s="143"/>
      <c r="I106" s="136"/>
      <c r="J106" s="131"/>
      <c r="K106" s="140"/>
      <c r="L106" s="140"/>
      <c r="M106" s="131"/>
      <c r="N106" s="144"/>
      <c r="O106" s="153"/>
      <c r="P106" s="138" t="str">
        <f t="shared" si="5"/>
        <v/>
      </c>
      <c r="Q106" s="144"/>
      <c r="R106" s="203" t="str">
        <f t="shared" si="6"/>
        <v/>
      </c>
      <c r="S106" s="230"/>
    </row>
    <row r="107" spans="1:19" s="129" customFormat="1" x14ac:dyDescent="0.2">
      <c r="A107" s="139"/>
      <c r="B107" s="140"/>
      <c r="C107" s="140"/>
      <c r="D107" s="133"/>
      <c r="E107" s="141"/>
      <c r="F107" s="140"/>
      <c r="G107" s="142"/>
      <c r="H107" s="143"/>
      <c r="I107" s="136"/>
      <c r="J107" s="131"/>
      <c r="K107" s="140"/>
      <c r="L107" s="140"/>
      <c r="M107" s="131"/>
      <c r="N107" s="144"/>
      <c r="O107" s="153"/>
      <c r="P107" s="138" t="str">
        <f t="shared" si="5"/>
        <v/>
      </c>
      <c r="Q107" s="144"/>
      <c r="R107" s="203" t="str">
        <f t="shared" si="6"/>
        <v/>
      </c>
      <c r="S107" s="230"/>
    </row>
    <row r="108" spans="1:19" s="129" customFormat="1" x14ac:dyDescent="0.2">
      <c r="A108" s="139"/>
      <c r="B108" s="140"/>
      <c r="C108" s="140"/>
      <c r="D108" s="133"/>
      <c r="E108" s="141"/>
      <c r="F108" s="140"/>
      <c r="G108" s="142"/>
      <c r="H108" s="143"/>
      <c r="I108" s="136"/>
      <c r="J108" s="131"/>
      <c r="K108" s="140"/>
      <c r="L108" s="140"/>
      <c r="M108" s="131"/>
      <c r="N108" s="144"/>
      <c r="O108" s="153"/>
      <c r="P108" s="138" t="str">
        <f t="shared" si="5"/>
        <v/>
      </c>
      <c r="Q108" s="144"/>
      <c r="R108" s="203" t="str">
        <f t="shared" si="6"/>
        <v/>
      </c>
      <c r="S108" s="230"/>
    </row>
    <row r="109" spans="1:19" s="129" customFormat="1" x14ac:dyDescent="0.2">
      <c r="A109" s="139"/>
      <c r="B109" s="140"/>
      <c r="C109" s="140"/>
      <c r="D109" s="133"/>
      <c r="E109" s="141"/>
      <c r="F109" s="140"/>
      <c r="G109" s="142"/>
      <c r="H109" s="143"/>
      <c r="I109" s="136"/>
      <c r="J109" s="131"/>
      <c r="K109" s="140"/>
      <c r="L109" s="140"/>
      <c r="M109" s="131"/>
      <c r="N109" s="144"/>
      <c r="O109" s="153"/>
      <c r="P109" s="138" t="str">
        <f t="shared" si="5"/>
        <v/>
      </c>
      <c r="Q109" s="144"/>
      <c r="R109" s="203" t="str">
        <f t="shared" si="6"/>
        <v/>
      </c>
      <c r="S109" s="230"/>
    </row>
    <row r="110" spans="1:19" s="129" customFormat="1" x14ac:dyDescent="0.2">
      <c r="A110" s="139"/>
      <c r="B110" s="140"/>
      <c r="C110" s="140"/>
      <c r="D110" s="133"/>
      <c r="E110" s="141"/>
      <c r="F110" s="140"/>
      <c r="G110" s="142"/>
      <c r="H110" s="143"/>
      <c r="I110" s="136"/>
      <c r="J110" s="131"/>
      <c r="K110" s="140"/>
      <c r="L110" s="140"/>
      <c r="M110" s="131"/>
      <c r="N110" s="144"/>
      <c r="O110" s="153"/>
      <c r="P110" s="138" t="str">
        <f t="shared" si="5"/>
        <v/>
      </c>
      <c r="Q110" s="144"/>
      <c r="R110" s="203" t="str">
        <f t="shared" si="6"/>
        <v/>
      </c>
      <c r="S110" s="230"/>
    </row>
    <row r="111" spans="1:19" s="129" customFormat="1" x14ac:dyDescent="0.2">
      <c r="A111" s="139"/>
      <c r="B111" s="140"/>
      <c r="C111" s="140"/>
      <c r="D111" s="133"/>
      <c r="E111" s="141"/>
      <c r="F111" s="140"/>
      <c r="G111" s="142"/>
      <c r="H111" s="143"/>
      <c r="I111" s="136"/>
      <c r="J111" s="131"/>
      <c r="K111" s="140"/>
      <c r="L111" s="140"/>
      <c r="M111" s="131"/>
      <c r="N111" s="144"/>
      <c r="O111" s="153"/>
      <c r="P111" s="138" t="str">
        <f t="shared" si="5"/>
        <v/>
      </c>
      <c r="Q111" s="144"/>
      <c r="R111" s="203" t="str">
        <f t="shared" si="6"/>
        <v/>
      </c>
      <c r="S111" s="230"/>
    </row>
    <row r="112" spans="1:19" s="129" customFormat="1" x14ac:dyDescent="0.2">
      <c r="A112" s="139"/>
      <c r="B112" s="140"/>
      <c r="C112" s="140"/>
      <c r="D112" s="133"/>
      <c r="E112" s="141"/>
      <c r="F112" s="140"/>
      <c r="G112" s="142"/>
      <c r="H112" s="143"/>
      <c r="I112" s="136"/>
      <c r="J112" s="131"/>
      <c r="K112" s="140"/>
      <c r="L112" s="140"/>
      <c r="M112" s="131"/>
      <c r="N112" s="144"/>
      <c r="O112" s="153"/>
      <c r="P112" s="138" t="str">
        <f t="shared" si="5"/>
        <v/>
      </c>
      <c r="Q112" s="144"/>
      <c r="R112" s="203" t="str">
        <f t="shared" si="6"/>
        <v/>
      </c>
      <c r="S112" s="230"/>
    </row>
    <row r="113" spans="1:19" s="129" customFormat="1" x14ac:dyDescent="0.2">
      <c r="A113" s="139"/>
      <c r="B113" s="140"/>
      <c r="C113" s="140"/>
      <c r="D113" s="133"/>
      <c r="E113" s="141"/>
      <c r="F113" s="140"/>
      <c r="G113" s="142"/>
      <c r="H113" s="143"/>
      <c r="I113" s="136"/>
      <c r="J113" s="131"/>
      <c r="K113" s="140"/>
      <c r="L113" s="140"/>
      <c r="M113" s="131"/>
      <c r="N113" s="144"/>
      <c r="O113" s="153"/>
      <c r="P113" s="138" t="str">
        <f t="shared" si="5"/>
        <v/>
      </c>
      <c r="Q113" s="144"/>
      <c r="R113" s="203" t="str">
        <f t="shared" si="6"/>
        <v/>
      </c>
      <c r="S113" s="230"/>
    </row>
    <row r="114" spans="1:19" s="129" customFormat="1" x14ac:dyDescent="0.2">
      <c r="A114" s="139"/>
      <c r="B114" s="140"/>
      <c r="C114" s="140"/>
      <c r="D114" s="133"/>
      <c r="E114" s="141"/>
      <c r="F114" s="140"/>
      <c r="G114" s="142"/>
      <c r="H114" s="143"/>
      <c r="I114" s="136"/>
      <c r="J114" s="131"/>
      <c r="K114" s="140"/>
      <c r="L114" s="140"/>
      <c r="M114" s="131"/>
      <c r="N114" s="144"/>
      <c r="O114" s="153"/>
      <c r="P114" s="138" t="str">
        <f t="shared" si="5"/>
        <v/>
      </c>
      <c r="Q114" s="144"/>
      <c r="R114" s="203" t="str">
        <f t="shared" si="6"/>
        <v/>
      </c>
      <c r="S114" s="230"/>
    </row>
    <row r="115" spans="1:19" s="129" customFormat="1" x14ac:dyDescent="0.2">
      <c r="A115" s="139"/>
      <c r="B115" s="140"/>
      <c r="C115" s="140"/>
      <c r="D115" s="133"/>
      <c r="E115" s="141"/>
      <c r="F115" s="140"/>
      <c r="G115" s="142"/>
      <c r="H115" s="143"/>
      <c r="I115" s="136"/>
      <c r="J115" s="131"/>
      <c r="K115" s="140"/>
      <c r="L115" s="140"/>
      <c r="M115" s="131"/>
      <c r="N115" s="144"/>
      <c r="O115" s="153"/>
      <c r="P115" s="138" t="str">
        <f t="shared" si="5"/>
        <v/>
      </c>
      <c r="Q115" s="144"/>
      <c r="R115" s="203" t="str">
        <f t="shared" si="6"/>
        <v/>
      </c>
      <c r="S115" s="230"/>
    </row>
    <row r="116" spans="1:19" s="129" customFormat="1" x14ac:dyDescent="0.2">
      <c r="A116" s="139"/>
      <c r="B116" s="140"/>
      <c r="C116" s="140"/>
      <c r="D116" s="133"/>
      <c r="E116" s="141"/>
      <c r="F116" s="140"/>
      <c r="G116" s="142"/>
      <c r="H116" s="143"/>
      <c r="I116" s="136"/>
      <c r="J116" s="131"/>
      <c r="K116" s="140"/>
      <c r="L116" s="140"/>
      <c r="M116" s="131"/>
      <c r="N116" s="144"/>
      <c r="O116" s="153"/>
      <c r="P116" s="138" t="str">
        <f t="shared" si="5"/>
        <v/>
      </c>
      <c r="Q116" s="144"/>
      <c r="R116" s="203" t="str">
        <f t="shared" si="6"/>
        <v/>
      </c>
      <c r="S116" s="230"/>
    </row>
    <row r="117" spans="1:19" s="129" customFormat="1" x14ac:dyDescent="0.2">
      <c r="A117" s="139"/>
      <c r="B117" s="140"/>
      <c r="C117" s="140"/>
      <c r="D117" s="133"/>
      <c r="E117" s="141"/>
      <c r="F117" s="140"/>
      <c r="G117" s="142"/>
      <c r="H117" s="143"/>
      <c r="I117" s="136"/>
      <c r="J117" s="131"/>
      <c r="K117" s="140"/>
      <c r="L117" s="140"/>
      <c r="M117" s="131"/>
      <c r="N117" s="144"/>
      <c r="O117" s="153"/>
      <c r="P117" s="138" t="str">
        <f t="shared" si="5"/>
        <v/>
      </c>
      <c r="Q117" s="144"/>
      <c r="R117" s="203" t="str">
        <f t="shared" si="6"/>
        <v/>
      </c>
      <c r="S117" s="230"/>
    </row>
    <row r="118" spans="1:19" s="129" customFormat="1" x14ac:dyDescent="0.2">
      <c r="A118" s="139"/>
      <c r="B118" s="140"/>
      <c r="C118" s="140"/>
      <c r="D118" s="133"/>
      <c r="E118" s="141"/>
      <c r="F118" s="140"/>
      <c r="G118" s="142"/>
      <c r="H118" s="143"/>
      <c r="I118" s="136"/>
      <c r="J118" s="131"/>
      <c r="K118" s="140"/>
      <c r="L118" s="140"/>
      <c r="M118" s="131"/>
      <c r="N118" s="144"/>
      <c r="O118" s="153"/>
      <c r="P118" s="138" t="str">
        <f t="shared" si="5"/>
        <v/>
      </c>
      <c r="Q118" s="144"/>
      <c r="R118" s="203" t="str">
        <f t="shared" si="6"/>
        <v/>
      </c>
      <c r="S118" s="230"/>
    </row>
    <row r="119" spans="1:19" s="129" customFormat="1" x14ac:dyDescent="0.2">
      <c r="A119" s="139"/>
      <c r="B119" s="140"/>
      <c r="C119" s="140"/>
      <c r="D119" s="133"/>
      <c r="E119" s="141"/>
      <c r="F119" s="140"/>
      <c r="G119" s="142"/>
      <c r="H119" s="143"/>
      <c r="I119" s="136"/>
      <c r="J119" s="131"/>
      <c r="K119" s="140"/>
      <c r="L119" s="140"/>
      <c r="M119" s="131"/>
      <c r="N119" s="144"/>
      <c r="O119" s="153"/>
      <c r="P119" s="138" t="str">
        <f t="shared" si="5"/>
        <v/>
      </c>
      <c r="Q119" s="144"/>
      <c r="R119" s="203" t="str">
        <f t="shared" si="6"/>
        <v/>
      </c>
      <c r="S119" s="230"/>
    </row>
    <row r="120" spans="1:19" s="129" customFormat="1" x14ac:dyDescent="0.2">
      <c r="A120" s="139"/>
      <c r="B120" s="140"/>
      <c r="C120" s="140"/>
      <c r="D120" s="133"/>
      <c r="E120" s="141"/>
      <c r="F120" s="140"/>
      <c r="G120" s="142"/>
      <c r="H120" s="143"/>
      <c r="I120" s="136"/>
      <c r="J120" s="131"/>
      <c r="K120" s="140"/>
      <c r="L120" s="140"/>
      <c r="M120" s="131"/>
      <c r="N120" s="144"/>
      <c r="O120" s="153"/>
      <c r="P120" s="138" t="str">
        <f t="shared" si="5"/>
        <v/>
      </c>
      <c r="Q120" s="144"/>
      <c r="R120" s="203" t="str">
        <f t="shared" si="6"/>
        <v/>
      </c>
      <c r="S120" s="230"/>
    </row>
    <row r="121" spans="1:19" s="129" customFormat="1" x14ac:dyDescent="0.2">
      <c r="A121" s="139"/>
      <c r="B121" s="140"/>
      <c r="C121" s="140"/>
      <c r="D121" s="133"/>
      <c r="E121" s="141"/>
      <c r="F121" s="140"/>
      <c r="G121" s="142"/>
      <c r="H121" s="143"/>
      <c r="I121" s="136"/>
      <c r="J121" s="131"/>
      <c r="K121" s="140"/>
      <c r="L121" s="140"/>
      <c r="M121" s="131"/>
      <c r="N121" s="144"/>
      <c r="O121" s="153"/>
      <c r="P121" s="138" t="str">
        <f t="shared" si="5"/>
        <v/>
      </c>
      <c r="Q121" s="144"/>
      <c r="R121" s="203" t="str">
        <f t="shared" si="6"/>
        <v/>
      </c>
      <c r="S121" s="230"/>
    </row>
    <row r="122" spans="1:19" s="129" customFormat="1" x14ac:dyDescent="0.2">
      <c r="A122" s="139"/>
      <c r="B122" s="140"/>
      <c r="C122" s="140"/>
      <c r="D122" s="133"/>
      <c r="E122" s="141"/>
      <c r="F122" s="140"/>
      <c r="G122" s="142"/>
      <c r="H122" s="143"/>
      <c r="I122" s="136"/>
      <c r="J122" s="131"/>
      <c r="K122" s="140"/>
      <c r="L122" s="140"/>
      <c r="M122" s="131"/>
      <c r="N122" s="144"/>
      <c r="O122" s="153"/>
      <c r="P122" s="138" t="str">
        <f t="shared" si="5"/>
        <v/>
      </c>
      <c r="Q122" s="144"/>
      <c r="R122" s="203" t="str">
        <f t="shared" si="6"/>
        <v/>
      </c>
      <c r="S122" s="230"/>
    </row>
    <row r="123" spans="1:19" s="129" customFormat="1" x14ac:dyDescent="0.2">
      <c r="A123" s="139"/>
      <c r="B123" s="140"/>
      <c r="C123" s="140"/>
      <c r="D123" s="133"/>
      <c r="E123" s="141"/>
      <c r="F123" s="140"/>
      <c r="G123" s="142"/>
      <c r="H123" s="143"/>
      <c r="I123" s="136"/>
      <c r="J123" s="131"/>
      <c r="K123" s="140"/>
      <c r="L123" s="140"/>
      <c r="M123" s="131"/>
      <c r="N123" s="144"/>
      <c r="O123" s="153"/>
      <c r="P123" s="138" t="str">
        <f t="shared" si="5"/>
        <v/>
      </c>
      <c r="Q123" s="144"/>
      <c r="R123" s="203" t="str">
        <f t="shared" si="6"/>
        <v/>
      </c>
      <c r="S123" s="230"/>
    </row>
    <row r="124" spans="1:19" s="129" customFormat="1" x14ac:dyDescent="0.2">
      <c r="A124" s="139"/>
      <c r="B124" s="140"/>
      <c r="C124" s="140"/>
      <c r="D124" s="133"/>
      <c r="E124" s="141"/>
      <c r="F124" s="140"/>
      <c r="G124" s="142"/>
      <c r="H124" s="143"/>
      <c r="I124" s="136"/>
      <c r="J124" s="131"/>
      <c r="K124" s="140"/>
      <c r="L124" s="140"/>
      <c r="M124" s="131"/>
      <c r="N124" s="144"/>
      <c r="O124" s="153"/>
      <c r="P124" s="138" t="str">
        <f t="shared" si="5"/>
        <v/>
      </c>
      <c r="Q124" s="144"/>
      <c r="R124" s="203" t="str">
        <f t="shared" si="6"/>
        <v/>
      </c>
      <c r="S124" s="230"/>
    </row>
    <row r="125" spans="1:19" s="129" customFormat="1" x14ac:dyDescent="0.2">
      <c r="A125" s="139"/>
      <c r="B125" s="140"/>
      <c r="C125" s="140"/>
      <c r="D125" s="133"/>
      <c r="E125" s="141"/>
      <c r="F125" s="140"/>
      <c r="G125" s="142"/>
      <c r="H125" s="143"/>
      <c r="I125" s="136"/>
      <c r="J125" s="131"/>
      <c r="K125" s="140"/>
      <c r="L125" s="140"/>
      <c r="M125" s="131"/>
      <c r="N125" s="144"/>
      <c r="O125" s="153"/>
      <c r="P125" s="138" t="str">
        <f t="shared" si="5"/>
        <v/>
      </c>
      <c r="Q125" s="144"/>
      <c r="R125" s="203" t="str">
        <f t="shared" si="6"/>
        <v/>
      </c>
      <c r="S125" s="230"/>
    </row>
    <row r="126" spans="1:19" s="129" customFormat="1" x14ac:dyDescent="0.2">
      <c r="A126" s="139"/>
      <c r="B126" s="140"/>
      <c r="C126" s="140"/>
      <c r="D126" s="133"/>
      <c r="E126" s="141"/>
      <c r="F126" s="140"/>
      <c r="G126" s="142"/>
      <c r="H126" s="143"/>
      <c r="I126" s="136"/>
      <c r="J126" s="131"/>
      <c r="K126" s="140"/>
      <c r="L126" s="140"/>
      <c r="M126" s="131"/>
      <c r="N126" s="144"/>
      <c r="O126" s="153"/>
      <c r="P126" s="138" t="str">
        <f t="shared" si="5"/>
        <v/>
      </c>
      <c r="Q126" s="144"/>
      <c r="R126" s="203" t="str">
        <f t="shared" si="6"/>
        <v/>
      </c>
      <c r="S126" s="230"/>
    </row>
    <row r="127" spans="1:19" s="129" customFormat="1" x14ac:dyDescent="0.2">
      <c r="A127" s="139"/>
      <c r="B127" s="140"/>
      <c r="C127" s="140"/>
      <c r="D127" s="133"/>
      <c r="E127" s="141"/>
      <c r="F127" s="140"/>
      <c r="G127" s="142"/>
      <c r="H127" s="143"/>
      <c r="I127" s="136"/>
      <c r="J127" s="131"/>
      <c r="K127" s="140"/>
      <c r="L127" s="140"/>
      <c r="M127" s="131"/>
      <c r="N127" s="144"/>
      <c r="O127" s="153"/>
      <c r="P127" s="138" t="str">
        <f t="shared" si="5"/>
        <v/>
      </c>
      <c r="Q127" s="144"/>
      <c r="R127" s="203" t="str">
        <f t="shared" si="6"/>
        <v/>
      </c>
      <c r="S127" s="230"/>
    </row>
    <row r="128" spans="1:19" s="129" customFormat="1" x14ac:dyDescent="0.2">
      <c r="A128" s="139"/>
      <c r="B128" s="140"/>
      <c r="C128" s="140"/>
      <c r="D128" s="133"/>
      <c r="E128" s="141"/>
      <c r="F128" s="140"/>
      <c r="G128" s="142"/>
      <c r="H128" s="143"/>
      <c r="I128" s="136"/>
      <c r="J128" s="131"/>
      <c r="K128" s="140"/>
      <c r="L128" s="140"/>
      <c r="M128" s="131"/>
      <c r="N128" s="144"/>
      <c r="O128" s="153"/>
      <c r="P128" s="138" t="str">
        <f t="shared" si="5"/>
        <v/>
      </c>
      <c r="Q128" s="144"/>
      <c r="R128" s="203" t="str">
        <f t="shared" si="6"/>
        <v/>
      </c>
      <c r="S128" s="230"/>
    </row>
    <row r="129" spans="1:19" s="129" customFormat="1" x14ac:dyDescent="0.2">
      <c r="A129" s="139"/>
      <c r="B129" s="140"/>
      <c r="C129" s="140"/>
      <c r="D129" s="133"/>
      <c r="E129" s="141"/>
      <c r="F129" s="140"/>
      <c r="G129" s="142"/>
      <c r="H129" s="143"/>
      <c r="I129" s="136"/>
      <c r="J129" s="131"/>
      <c r="K129" s="140"/>
      <c r="L129" s="140"/>
      <c r="M129" s="131"/>
      <c r="N129" s="144"/>
      <c r="O129" s="153"/>
      <c r="P129" s="138" t="str">
        <f t="shared" si="5"/>
        <v/>
      </c>
      <c r="Q129" s="144"/>
      <c r="R129" s="203" t="str">
        <f t="shared" si="6"/>
        <v/>
      </c>
      <c r="S129" s="230"/>
    </row>
    <row r="130" spans="1:19" s="129" customFormat="1" x14ac:dyDescent="0.2">
      <c r="A130" s="139"/>
      <c r="B130" s="140"/>
      <c r="C130" s="140"/>
      <c r="D130" s="133"/>
      <c r="E130" s="141"/>
      <c r="F130" s="140"/>
      <c r="G130" s="142"/>
      <c r="H130" s="143"/>
      <c r="I130" s="136"/>
      <c r="J130" s="131"/>
      <c r="K130" s="140"/>
      <c r="L130" s="140"/>
      <c r="M130" s="131"/>
      <c r="N130" s="144"/>
      <c r="O130" s="153"/>
      <c r="P130" s="138" t="str">
        <f t="shared" si="5"/>
        <v/>
      </c>
      <c r="Q130" s="144"/>
      <c r="R130" s="203" t="str">
        <f t="shared" si="6"/>
        <v/>
      </c>
      <c r="S130" s="230"/>
    </row>
    <row r="131" spans="1:19" s="129" customFormat="1" x14ac:dyDescent="0.2">
      <c r="A131" s="139"/>
      <c r="B131" s="140"/>
      <c r="C131" s="140"/>
      <c r="D131" s="133"/>
      <c r="E131" s="141"/>
      <c r="F131" s="140"/>
      <c r="G131" s="142"/>
      <c r="H131" s="143"/>
      <c r="I131" s="136"/>
      <c r="J131" s="131"/>
      <c r="K131" s="140"/>
      <c r="L131" s="140"/>
      <c r="M131" s="131"/>
      <c r="N131" s="144"/>
      <c r="O131" s="153"/>
      <c r="P131" s="138" t="str">
        <f t="shared" si="5"/>
        <v/>
      </c>
      <c r="Q131" s="144"/>
      <c r="R131" s="203" t="str">
        <f t="shared" si="6"/>
        <v/>
      </c>
      <c r="S131" s="230"/>
    </row>
    <row r="132" spans="1:19" s="129" customFormat="1" x14ac:dyDescent="0.2">
      <c r="A132" s="139"/>
      <c r="B132" s="140"/>
      <c r="C132" s="140"/>
      <c r="D132" s="133"/>
      <c r="E132" s="141"/>
      <c r="F132" s="140"/>
      <c r="G132" s="142"/>
      <c r="H132" s="143"/>
      <c r="I132" s="136"/>
      <c r="J132" s="131"/>
      <c r="K132" s="140"/>
      <c r="L132" s="140"/>
      <c r="M132" s="131"/>
      <c r="N132" s="144"/>
      <c r="O132" s="153"/>
      <c r="P132" s="138" t="str">
        <f t="shared" si="5"/>
        <v/>
      </c>
      <c r="Q132" s="144"/>
      <c r="R132" s="203" t="str">
        <f t="shared" si="6"/>
        <v/>
      </c>
      <c r="S132" s="230"/>
    </row>
    <row r="133" spans="1:19" s="129" customFormat="1" x14ac:dyDescent="0.2">
      <c r="A133" s="139"/>
      <c r="B133" s="140"/>
      <c r="C133" s="140"/>
      <c r="D133" s="133"/>
      <c r="E133" s="141"/>
      <c r="F133" s="140"/>
      <c r="G133" s="142"/>
      <c r="H133" s="143"/>
      <c r="I133" s="136"/>
      <c r="J133" s="131"/>
      <c r="K133" s="140"/>
      <c r="L133" s="140"/>
      <c r="M133" s="131"/>
      <c r="N133" s="144"/>
      <c r="O133" s="153"/>
      <c r="P133" s="138" t="str">
        <f t="shared" si="5"/>
        <v/>
      </c>
      <c r="Q133" s="144"/>
      <c r="R133" s="203" t="str">
        <f t="shared" si="6"/>
        <v/>
      </c>
      <c r="S133" s="230"/>
    </row>
    <row r="134" spans="1:19" s="129" customFormat="1" x14ac:dyDescent="0.2">
      <c r="A134" s="139"/>
      <c r="B134" s="140"/>
      <c r="C134" s="140"/>
      <c r="D134" s="133"/>
      <c r="E134" s="141"/>
      <c r="F134" s="140"/>
      <c r="G134" s="142"/>
      <c r="H134" s="143"/>
      <c r="I134" s="136"/>
      <c r="J134" s="131"/>
      <c r="K134" s="140"/>
      <c r="L134" s="140"/>
      <c r="M134" s="131"/>
      <c r="N134" s="144"/>
      <c r="O134" s="153"/>
      <c r="P134" s="138" t="str">
        <f t="shared" si="5"/>
        <v/>
      </c>
      <c r="Q134" s="144"/>
      <c r="R134" s="203" t="str">
        <f t="shared" si="6"/>
        <v/>
      </c>
      <c r="S134" s="230"/>
    </row>
    <row r="135" spans="1:19" s="129" customFormat="1" x14ac:dyDescent="0.2">
      <c r="A135" s="139"/>
      <c r="B135" s="140"/>
      <c r="C135" s="140"/>
      <c r="D135" s="133"/>
      <c r="E135" s="141"/>
      <c r="F135" s="140"/>
      <c r="G135" s="142"/>
      <c r="H135" s="143"/>
      <c r="I135" s="136"/>
      <c r="J135" s="131"/>
      <c r="K135" s="140"/>
      <c r="L135" s="140"/>
      <c r="M135" s="131"/>
      <c r="N135" s="144"/>
      <c r="O135" s="153"/>
      <c r="P135" s="138" t="str">
        <f t="shared" si="5"/>
        <v/>
      </c>
      <c r="Q135" s="144"/>
      <c r="R135" s="203" t="str">
        <f t="shared" si="6"/>
        <v/>
      </c>
      <c r="S135" s="230"/>
    </row>
    <row r="136" spans="1:19" s="129" customFormat="1" x14ac:dyDescent="0.2">
      <c r="A136" s="139"/>
      <c r="B136" s="140"/>
      <c r="C136" s="140"/>
      <c r="D136" s="133"/>
      <c r="E136" s="141"/>
      <c r="F136" s="140"/>
      <c r="G136" s="142"/>
      <c r="H136" s="143"/>
      <c r="I136" s="136"/>
      <c r="J136" s="131"/>
      <c r="K136" s="140"/>
      <c r="L136" s="140"/>
      <c r="M136" s="131"/>
      <c r="N136" s="144"/>
      <c r="O136" s="153"/>
      <c r="P136" s="138" t="str">
        <f t="shared" si="5"/>
        <v/>
      </c>
      <c r="Q136" s="144"/>
      <c r="R136" s="203" t="str">
        <f t="shared" si="6"/>
        <v/>
      </c>
      <c r="S136" s="230"/>
    </row>
    <row r="137" spans="1:19" s="129" customFormat="1" x14ac:dyDescent="0.2">
      <c r="A137" s="139"/>
      <c r="B137" s="140"/>
      <c r="C137" s="140"/>
      <c r="D137" s="133"/>
      <c r="E137" s="141"/>
      <c r="F137" s="140"/>
      <c r="G137" s="142"/>
      <c r="H137" s="143"/>
      <c r="I137" s="136"/>
      <c r="J137" s="131"/>
      <c r="K137" s="140"/>
      <c r="L137" s="140"/>
      <c r="M137" s="131"/>
      <c r="N137" s="144"/>
      <c r="O137" s="153"/>
      <c r="P137" s="138" t="str">
        <f t="shared" si="5"/>
        <v/>
      </c>
      <c r="Q137" s="144"/>
      <c r="R137" s="203" t="str">
        <f t="shared" si="6"/>
        <v/>
      </c>
      <c r="S137" s="230"/>
    </row>
    <row r="138" spans="1:19" s="129" customFormat="1" x14ac:dyDescent="0.2">
      <c r="A138" s="139"/>
      <c r="B138" s="140"/>
      <c r="C138" s="140"/>
      <c r="D138" s="133"/>
      <c r="E138" s="141"/>
      <c r="F138" s="140"/>
      <c r="G138" s="142"/>
      <c r="H138" s="143"/>
      <c r="I138" s="136"/>
      <c r="J138" s="131"/>
      <c r="K138" s="140"/>
      <c r="L138" s="140"/>
      <c r="M138" s="131"/>
      <c r="N138" s="144"/>
      <c r="O138" s="153"/>
      <c r="P138" s="138" t="str">
        <f t="shared" si="5"/>
        <v/>
      </c>
      <c r="Q138" s="144"/>
      <c r="R138" s="203" t="str">
        <f t="shared" si="6"/>
        <v/>
      </c>
      <c r="S138" s="230"/>
    </row>
    <row r="139" spans="1:19" s="129" customFormat="1" x14ac:dyDescent="0.2">
      <c r="A139" s="139"/>
      <c r="B139" s="140"/>
      <c r="C139" s="140"/>
      <c r="D139" s="133"/>
      <c r="E139" s="141"/>
      <c r="F139" s="140"/>
      <c r="G139" s="142"/>
      <c r="H139" s="143"/>
      <c r="I139" s="136"/>
      <c r="J139" s="131"/>
      <c r="K139" s="140"/>
      <c r="L139" s="140"/>
      <c r="M139" s="131"/>
      <c r="N139" s="144"/>
      <c r="O139" s="153"/>
      <c r="P139" s="138" t="str">
        <f t="shared" si="5"/>
        <v/>
      </c>
      <c r="Q139" s="144"/>
      <c r="R139" s="203" t="str">
        <f t="shared" si="6"/>
        <v/>
      </c>
      <c r="S139" s="230"/>
    </row>
    <row r="140" spans="1:19" s="129" customFormat="1" x14ac:dyDescent="0.2">
      <c r="A140" s="139"/>
      <c r="B140" s="140"/>
      <c r="C140" s="140"/>
      <c r="D140" s="133"/>
      <c r="E140" s="141"/>
      <c r="F140" s="140"/>
      <c r="G140" s="142"/>
      <c r="H140" s="143"/>
      <c r="I140" s="136"/>
      <c r="J140" s="131"/>
      <c r="K140" s="140"/>
      <c r="L140" s="140"/>
      <c r="M140" s="131"/>
      <c r="N140" s="144"/>
      <c r="O140" s="153"/>
      <c r="P140" s="138" t="str">
        <f t="shared" si="5"/>
        <v/>
      </c>
      <c r="Q140" s="144"/>
      <c r="R140" s="203" t="str">
        <f t="shared" si="6"/>
        <v/>
      </c>
      <c r="S140" s="230"/>
    </row>
    <row r="141" spans="1:19" s="129" customFormat="1" x14ac:dyDescent="0.2">
      <c r="A141" s="139"/>
      <c r="B141" s="140"/>
      <c r="C141" s="140"/>
      <c r="D141" s="133"/>
      <c r="E141" s="141"/>
      <c r="F141" s="140"/>
      <c r="G141" s="142"/>
      <c r="H141" s="143"/>
      <c r="I141" s="136"/>
      <c r="J141" s="131"/>
      <c r="K141" s="140"/>
      <c r="L141" s="140"/>
      <c r="M141" s="131"/>
      <c r="N141" s="144"/>
      <c r="O141" s="153"/>
      <c r="P141" s="138" t="str">
        <f t="shared" ref="P141:P204" si="7">IF(OR(O141=0,N141=0),"",O141-N141)</f>
        <v/>
      </c>
      <c r="Q141" s="144"/>
      <c r="R141" s="203" t="str">
        <f t="shared" ref="R141:R204" si="8">IF(OR(Q141=0,N141=0),"",Q141-N141)</f>
        <v/>
      </c>
      <c r="S141" s="230"/>
    </row>
    <row r="142" spans="1:19" s="129" customFormat="1" x14ac:dyDescent="0.2">
      <c r="A142" s="139"/>
      <c r="B142" s="140"/>
      <c r="C142" s="140"/>
      <c r="D142" s="133"/>
      <c r="E142" s="141"/>
      <c r="F142" s="140"/>
      <c r="G142" s="142"/>
      <c r="H142" s="143"/>
      <c r="I142" s="136"/>
      <c r="J142" s="131"/>
      <c r="K142" s="140"/>
      <c r="L142" s="140"/>
      <c r="M142" s="131"/>
      <c r="N142" s="144"/>
      <c r="O142" s="153"/>
      <c r="P142" s="138" t="str">
        <f t="shared" si="7"/>
        <v/>
      </c>
      <c r="Q142" s="144"/>
      <c r="R142" s="203" t="str">
        <f t="shared" si="8"/>
        <v/>
      </c>
      <c r="S142" s="230"/>
    </row>
    <row r="143" spans="1:19" s="129" customFormat="1" x14ac:dyDescent="0.2">
      <c r="A143" s="139"/>
      <c r="B143" s="140"/>
      <c r="C143" s="140"/>
      <c r="D143" s="133"/>
      <c r="E143" s="141"/>
      <c r="F143" s="140"/>
      <c r="G143" s="142"/>
      <c r="H143" s="143"/>
      <c r="I143" s="136"/>
      <c r="J143" s="131"/>
      <c r="K143" s="140"/>
      <c r="L143" s="140"/>
      <c r="M143" s="131"/>
      <c r="N143" s="144"/>
      <c r="O143" s="153"/>
      <c r="P143" s="138" t="str">
        <f t="shared" si="7"/>
        <v/>
      </c>
      <c r="Q143" s="144"/>
      <c r="R143" s="203" t="str">
        <f t="shared" si="8"/>
        <v/>
      </c>
      <c r="S143" s="230"/>
    </row>
    <row r="144" spans="1:19" s="129" customFormat="1" x14ac:dyDescent="0.2">
      <c r="A144" s="139"/>
      <c r="B144" s="140"/>
      <c r="C144" s="140"/>
      <c r="D144" s="133"/>
      <c r="E144" s="141"/>
      <c r="F144" s="140"/>
      <c r="G144" s="142"/>
      <c r="H144" s="143"/>
      <c r="I144" s="136"/>
      <c r="J144" s="131"/>
      <c r="K144" s="140"/>
      <c r="L144" s="140"/>
      <c r="M144" s="131"/>
      <c r="N144" s="144"/>
      <c r="O144" s="153"/>
      <c r="P144" s="138" t="str">
        <f t="shared" si="7"/>
        <v/>
      </c>
      <c r="Q144" s="144"/>
      <c r="R144" s="203" t="str">
        <f t="shared" si="8"/>
        <v/>
      </c>
      <c r="S144" s="230"/>
    </row>
    <row r="145" spans="1:19" s="129" customFormat="1" x14ac:dyDescent="0.2">
      <c r="A145" s="139"/>
      <c r="B145" s="140"/>
      <c r="C145" s="140"/>
      <c r="D145" s="133"/>
      <c r="E145" s="141"/>
      <c r="F145" s="140"/>
      <c r="G145" s="142"/>
      <c r="H145" s="143"/>
      <c r="I145" s="136"/>
      <c r="J145" s="131"/>
      <c r="K145" s="140"/>
      <c r="L145" s="140"/>
      <c r="M145" s="131"/>
      <c r="N145" s="144"/>
      <c r="O145" s="153"/>
      <c r="P145" s="138" t="str">
        <f t="shared" si="7"/>
        <v/>
      </c>
      <c r="Q145" s="144"/>
      <c r="R145" s="203" t="str">
        <f t="shared" si="8"/>
        <v/>
      </c>
      <c r="S145" s="230"/>
    </row>
    <row r="146" spans="1:19" s="129" customFormat="1" x14ac:dyDescent="0.2">
      <c r="A146" s="139"/>
      <c r="B146" s="140"/>
      <c r="C146" s="140"/>
      <c r="D146" s="133"/>
      <c r="E146" s="141"/>
      <c r="F146" s="140"/>
      <c r="G146" s="142"/>
      <c r="H146" s="143"/>
      <c r="I146" s="136"/>
      <c r="J146" s="131"/>
      <c r="K146" s="140"/>
      <c r="L146" s="140"/>
      <c r="M146" s="131"/>
      <c r="N146" s="144"/>
      <c r="O146" s="153"/>
      <c r="P146" s="138" t="str">
        <f t="shared" si="7"/>
        <v/>
      </c>
      <c r="Q146" s="144"/>
      <c r="R146" s="203" t="str">
        <f t="shared" si="8"/>
        <v/>
      </c>
      <c r="S146" s="230"/>
    </row>
    <row r="147" spans="1:19" s="129" customFormat="1" x14ac:dyDescent="0.2">
      <c r="A147" s="139"/>
      <c r="B147" s="140"/>
      <c r="C147" s="140"/>
      <c r="D147" s="133"/>
      <c r="E147" s="141"/>
      <c r="F147" s="140"/>
      <c r="G147" s="142"/>
      <c r="H147" s="143"/>
      <c r="I147" s="136"/>
      <c r="J147" s="131"/>
      <c r="K147" s="140"/>
      <c r="L147" s="140"/>
      <c r="M147" s="131"/>
      <c r="N147" s="144"/>
      <c r="O147" s="153"/>
      <c r="P147" s="138" t="str">
        <f t="shared" si="7"/>
        <v/>
      </c>
      <c r="Q147" s="144"/>
      <c r="R147" s="203" t="str">
        <f t="shared" si="8"/>
        <v/>
      </c>
      <c r="S147" s="230"/>
    </row>
    <row r="148" spans="1:19" s="129" customFormat="1" x14ac:dyDescent="0.2">
      <c r="A148" s="139"/>
      <c r="B148" s="140"/>
      <c r="C148" s="140"/>
      <c r="D148" s="133"/>
      <c r="E148" s="141"/>
      <c r="F148" s="140"/>
      <c r="G148" s="142"/>
      <c r="H148" s="143"/>
      <c r="I148" s="136"/>
      <c r="J148" s="131"/>
      <c r="K148" s="140"/>
      <c r="L148" s="140"/>
      <c r="M148" s="131"/>
      <c r="N148" s="144"/>
      <c r="O148" s="153"/>
      <c r="P148" s="138" t="str">
        <f t="shared" si="7"/>
        <v/>
      </c>
      <c r="Q148" s="144"/>
      <c r="R148" s="203" t="str">
        <f t="shared" si="8"/>
        <v/>
      </c>
      <c r="S148" s="230"/>
    </row>
    <row r="149" spans="1:19" s="129" customFormat="1" x14ac:dyDescent="0.2">
      <c r="A149" s="139"/>
      <c r="B149" s="140"/>
      <c r="C149" s="140"/>
      <c r="D149" s="133"/>
      <c r="E149" s="141"/>
      <c r="F149" s="140"/>
      <c r="G149" s="142"/>
      <c r="H149" s="143"/>
      <c r="I149" s="136"/>
      <c r="J149" s="131"/>
      <c r="K149" s="140"/>
      <c r="L149" s="140"/>
      <c r="M149" s="131"/>
      <c r="N149" s="144"/>
      <c r="O149" s="153"/>
      <c r="P149" s="138" t="str">
        <f t="shared" si="7"/>
        <v/>
      </c>
      <c r="Q149" s="144"/>
      <c r="R149" s="203" t="str">
        <f t="shared" si="8"/>
        <v/>
      </c>
      <c r="S149" s="230"/>
    </row>
    <row r="150" spans="1:19" s="129" customFormat="1" x14ac:dyDescent="0.2">
      <c r="A150" s="139"/>
      <c r="B150" s="140"/>
      <c r="C150" s="140"/>
      <c r="D150" s="133"/>
      <c r="E150" s="141"/>
      <c r="F150" s="140"/>
      <c r="G150" s="142"/>
      <c r="H150" s="143"/>
      <c r="I150" s="136"/>
      <c r="J150" s="131"/>
      <c r="K150" s="140"/>
      <c r="L150" s="140"/>
      <c r="M150" s="131"/>
      <c r="N150" s="144"/>
      <c r="O150" s="153"/>
      <c r="P150" s="138" t="str">
        <f t="shared" si="7"/>
        <v/>
      </c>
      <c r="Q150" s="144"/>
      <c r="R150" s="203" t="str">
        <f t="shared" si="8"/>
        <v/>
      </c>
      <c r="S150" s="230"/>
    </row>
    <row r="151" spans="1:19" s="129" customFormat="1" x14ac:dyDescent="0.2">
      <c r="A151" s="139"/>
      <c r="B151" s="140"/>
      <c r="C151" s="140"/>
      <c r="D151" s="133"/>
      <c r="E151" s="141"/>
      <c r="F151" s="140"/>
      <c r="G151" s="142"/>
      <c r="H151" s="143"/>
      <c r="I151" s="136"/>
      <c r="J151" s="131"/>
      <c r="K151" s="140"/>
      <c r="L151" s="140"/>
      <c r="M151" s="131"/>
      <c r="N151" s="144"/>
      <c r="O151" s="153"/>
      <c r="P151" s="138" t="str">
        <f t="shared" si="7"/>
        <v/>
      </c>
      <c r="Q151" s="144"/>
      <c r="R151" s="203" t="str">
        <f t="shared" si="8"/>
        <v/>
      </c>
      <c r="S151" s="230"/>
    </row>
    <row r="152" spans="1:19" s="129" customFormat="1" x14ac:dyDescent="0.2">
      <c r="A152" s="139"/>
      <c r="B152" s="140"/>
      <c r="C152" s="140"/>
      <c r="D152" s="133"/>
      <c r="E152" s="141"/>
      <c r="F152" s="140"/>
      <c r="G152" s="142"/>
      <c r="H152" s="143"/>
      <c r="I152" s="136"/>
      <c r="J152" s="131"/>
      <c r="K152" s="140"/>
      <c r="L152" s="140"/>
      <c r="M152" s="131"/>
      <c r="N152" s="144"/>
      <c r="O152" s="153"/>
      <c r="P152" s="138" t="str">
        <f t="shared" si="7"/>
        <v/>
      </c>
      <c r="Q152" s="144"/>
      <c r="R152" s="203" t="str">
        <f t="shared" si="8"/>
        <v/>
      </c>
      <c r="S152" s="230"/>
    </row>
    <row r="153" spans="1:19" s="129" customFormat="1" x14ac:dyDescent="0.2">
      <c r="A153" s="139"/>
      <c r="B153" s="140"/>
      <c r="C153" s="140"/>
      <c r="D153" s="133"/>
      <c r="E153" s="141"/>
      <c r="F153" s="140"/>
      <c r="G153" s="142"/>
      <c r="H153" s="143"/>
      <c r="I153" s="136"/>
      <c r="J153" s="131"/>
      <c r="K153" s="140"/>
      <c r="L153" s="140"/>
      <c r="M153" s="131"/>
      <c r="N153" s="144"/>
      <c r="O153" s="153"/>
      <c r="P153" s="138" t="str">
        <f t="shared" si="7"/>
        <v/>
      </c>
      <c r="Q153" s="144"/>
      <c r="R153" s="203" t="str">
        <f t="shared" si="8"/>
        <v/>
      </c>
      <c r="S153" s="230"/>
    </row>
    <row r="154" spans="1:19" s="129" customFormat="1" x14ac:dyDescent="0.2">
      <c r="A154" s="139"/>
      <c r="B154" s="140"/>
      <c r="C154" s="140"/>
      <c r="D154" s="133"/>
      <c r="E154" s="141"/>
      <c r="F154" s="140"/>
      <c r="G154" s="142"/>
      <c r="H154" s="143"/>
      <c r="I154" s="136"/>
      <c r="J154" s="131"/>
      <c r="K154" s="140"/>
      <c r="L154" s="140"/>
      <c r="M154" s="131"/>
      <c r="N154" s="144"/>
      <c r="O154" s="153"/>
      <c r="P154" s="138" t="str">
        <f t="shared" si="7"/>
        <v/>
      </c>
      <c r="Q154" s="144"/>
      <c r="R154" s="203" t="str">
        <f t="shared" si="8"/>
        <v/>
      </c>
      <c r="S154" s="230"/>
    </row>
    <row r="155" spans="1:19" s="129" customFormat="1" x14ac:dyDescent="0.2">
      <c r="A155" s="139"/>
      <c r="B155" s="140"/>
      <c r="C155" s="140"/>
      <c r="D155" s="133"/>
      <c r="E155" s="141"/>
      <c r="F155" s="140"/>
      <c r="G155" s="142"/>
      <c r="H155" s="143"/>
      <c r="I155" s="136"/>
      <c r="J155" s="131"/>
      <c r="K155" s="140"/>
      <c r="L155" s="140"/>
      <c r="M155" s="131"/>
      <c r="N155" s="144"/>
      <c r="O155" s="153"/>
      <c r="P155" s="138" t="str">
        <f t="shared" si="7"/>
        <v/>
      </c>
      <c r="Q155" s="144"/>
      <c r="R155" s="203" t="str">
        <f t="shared" si="8"/>
        <v/>
      </c>
      <c r="S155" s="230"/>
    </row>
    <row r="156" spans="1:19" s="129" customFormat="1" x14ac:dyDescent="0.2">
      <c r="A156" s="139"/>
      <c r="B156" s="140"/>
      <c r="C156" s="140"/>
      <c r="D156" s="133"/>
      <c r="E156" s="141"/>
      <c r="F156" s="140"/>
      <c r="G156" s="142"/>
      <c r="H156" s="143"/>
      <c r="I156" s="136"/>
      <c r="J156" s="131"/>
      <c r="K156" s="140"/>
      <c r="L156" s="140"/>
      <c r="M156" s="131"/>
      <c r="N156" s="144"/>
      <c r="O156" s="153"/>
      <c r="P156" s="138" t="str">
        <f t="shared" si="7"/>
        <v/>
      </c>
      <c r="Q156" s="144"/>
      <c r="R156" s="203" t="str">
        <f t="shared" si="8"/>
        <v/>
      </c>
      <c r="S156" s="230"/>
    </row>
    <row r="157" spans="1:19" s="129" customFormat="1" x14ac:dyDescent="0.2">
      <c r="A157" s="139"/>
      <c r="B157" s="140"/>
      <c r="C157" s="140"/>
      <c r="D157" s="133"/>
      <c r="E157" s="141"/>
      <c r="F157" s="140"/>
      <c r="G157" s="142"/>
      <c r="H157" s="143"/>
      <c r="I157" s="136"/>
      <c r="J157" s="131"/>
      <c r="K157" s="140"/>
      <c r="L157" s="140"/>
      <c r="M157" s="131"/>
      <c r="N157" s="144"/>
      <c r="O157" s="153"/>
      <c r="P157" s="138" t="str">
        <f t="shared" si="7"/>
        <v/>
      </c>
      <c r="Q157" s="144"/>
      <c r="R157" s="203" t="str">
        <f t="shared" si="8"/>
        <v/>
      </c>
      <c r="S157" s="230"/>
    </row>
    <row r="158" spans="1:19" s="129" customFormat="1" x14ac:dyDescent="0.2">
      <c r="A158" s="139"/>
      <c r="B158" s="140"/>
      <c r="C158" s="140"/>
      <c r="D158" s="133"/>
      <c r="E158" s="141"/>
      <c r="F158" s="140"/>
      <c r="G158" s="142"/>
      <c r="H158" s="143"/>
      <c r="I158" s="136"/>
      <c r="J158" s="131"/>
      <c r="K158" s="140"/>
      <c r="L158" s="140"/>
      <c r="M158" s="131"/>
      <c r="N158" s="144"/>
      <c r="O158" s="153"/>
      <c r="P158" s="138" t="str">
        <f t="shared" si="7"/>
        <v/>
      </c>
      <c r="Q158" s="144"/>
      <c r="R158" s="203" t="str">
        <f t="shared" si="8"/>
        <v/>
      </c>
      <c r="S158" s="230"/>
    </row>
    <row r="159" spans="1:19" s="129" customFormat="1" x14ac:dyDescent="0.2">
      <c r="A159" s="139"/>
      <c r="B159" s="140"/>
      <c r="C159" s="140"/>
      <c r="D159" s="133"/>
      <c r="E159" s="141"/>
      <c r="F159" s="140"/>
      <c r="G159" s="142"/>
      <c r="H159" s="143"/>
      <c r="I159" s="136"/>
      <c r="J159" s="131"/>
      <c r="K159" s="140"/>
      <c r="L159" s="140"/>
      <c r="M159" s="131"/>
      <c r="N159" s="144"/>
      <c r="O159" s="153"/>
      <c r="P159" s="138" t="str">
        <f t="shared" si="7"/>
        <v/>
      </c>
      <c r="Q159" s="144"/>
      <c r="R159" s="203" t="str">
        <f t="shared" si="8"/>
        <v/>
      </c>
      <c r="S159" s="230"/>
    </row>
    <row r="160" spans="1:19" s="129" customFormat="1" x14ac:dyDescent="0.2">
      <c r="A160" s="139"/>
      <c r="B160" s="140"/>
      <c r="C160" s="140"/>
      <c r="D160" s="133"/>
      <c r="E160" s="141"/>
      <c r="F160" s="140"/>
      <c r="G160" s="142"/>
      <c r="H160" s="143"/>
      <c r="I160" s="136"/>
      <c r="J160" s="131"/>
      <c r="K160" s="140"/>
      <c r="L160" s="140"/>
      <c r="M160" s="131"/>
      <c r="N160" s="144"/>
      <c r="O160" s="153"/>
      <c r="P160" s="138" t="str">
        <f t="shared" si="7"/>
        <v/>
      </c>
      <c r="Q160" s="144"/>
      <c r="R160" s="203" t="str">
        <f t="shared" si="8"/>
        <v/>
      </c>
      <c r="S160" s="230"/>
    </row>
    <row r="161" spans="1:19" s="129" customFormat="1" x14ac:dyDescent="0.2">
      <c r="A161" s="139"/>
      <c r="B161" s="140"/>
      <c r="C161" s="140"/>
      <c r="D161" s="133"/>
      <c r="E161" s="141"/>
      <c r="F161" s="140"/>
      <c r="G161" s="142"/>
      <c r="H161" s="143"/>
      <c r="I161" s="136"/>
      <c r="J161" s="131"/>
      <c r="K161" s="140"/>
      <c r="L161" s="140"/>
      <c r="M161" s="131"/>
      <c r="N161" s="144"/>
      <c r="O161" s="153"/>
      <c r="P161" s="138" t="str">
        <f t="shared" si="7"/>
        <v/>
      </c>
      <c r="Q161" s="144"/>
      <c r="R161" s="203" t="str">
        <f t="shared" si="8"/>
        <v/>
      </c>
      <c r="S161" s="230"/>
    </row>
    <row r="162" spans="1:19" s="129" customFormat="1" x14ac:dyDescent="0.2">
      <c r="A162" s="139"/>
      <c r="B162" s="140"/>
      <c r="C162" s="140"/>
      <c r="D162" s="133"/>
      <c r="E162" s="141"/>
      <c r="F162" s="140"/>
      <c r="G162" s="142"/>
      <c r="H162" s="143"/>
      <c r="I162" s="136"/>
      <c r="J162" s="131"/>
      <c r="K162" s="140"/>
      <c r="L162" s="140"/>
      <c r="M162" s="131"/>
      <c r="N162" s="144"/>
      <c r="O162" s="153"/>
      <c r="P162" s="138" t="str">
        <f t="shared" si="7"/>
        <v/>
      </c>
      <c r="Q162" s="144"/>
      <c r="R162" s="203" t="str">
        <f t="shared" si="8"/>
        <v/>
      </c>
      <c r="S162" s="230"/>
    </row>
    <row r="163" spans="1:19" s="129" customFormat="1" x14ac:dyDescent="0.2">
      <c r="A163" s="139"/>
      <c r="B163" s="140"/>
      <c r="C163" s="140"/>
      <c r="D163" s="133"/>
      <c r="E163" s="141"/>
      <c r="F163" s="140"/>
      <c r="G163" s="142"/>
      <c r="H163" s="143"/>
      <c r="I163" s="136"/>
      <c r="J163" s="131"/>
      <c r="K163" s="140"/>
      <c r="L163" s="140"/>
      <c r="M163" s="131"/>
      <c r="N163" s="144"/>
      <c r="O163" s="153"/>
      <c r="P163" s="138" t="str">
        <f t="shared" si="7"/>
        <v/>
      </c>
      <c r="Q163" s="144"/>
      <c r="R163" s="203" t="str">
        <f t="shared" si="8"/>
        <v/>
      </c>
      <c r="S163" s="230"/>
    </row>
    <row r="164" spans="1:19" s="129" customFormat="1" x14ac:dyDescent="0.2">
      <c r="A164" s="139"/>
      <c r="B164" s="140"/>
      <c r="C164" s="140"/>
      <c r="D164" s="133"/>
      <c r="E164" s="141"/>
      <c r="F164" s="140"/>
      <c r="G164" s="142"/>
      <c r="H164" s="143"/>
      <c r="I164" s="136"/>
      <c r="J164" s="131"/>
      <c r="K164" s="140"/>
      <c r="L164" s="140"/>
      <c r="M164" s="131"/>
      <c r="N164" s="144"/>
      <c r="O164" s="153"/>
      <c r="P164" s="138" t="str">
        <f t="shared" si="7"/>
        <v/>
      </c>
      <c r="Q164" s="144"/>
      <c r="R164" s="203" t="str">
        <f t="shared" si="8"/>
        <v/>
      </c>
      <c r="S164" s="230"/>
    </row>
    <row r="165" spans="1:19" s="129" customFormat="1" x14ac:dyDescent="0.2">
      <c r="A165" s="139"/>
      <c r="B165" s="140"/>
      <c r="C165" s="140"/>
      <c r="D165" s="133"/>
      <c r="E165" s="141"/>
      <c r="F165" s="140"/>
      <c r="G165" s="142"/>
      <c r="H165" s="143"/>
      <c r="I165" s="136"/>
      <c r="J165" s="131"/>
      <c r="K165" s="140"/>
      <c r="L165" s="140"/>
      <c r="M165" s="131"/>
      <c r="N165" s="144"/>
      <c r="O165" s="153"/>
      <c r="P165" s="138" t="str">
        <f t="shared" si="7"/>
        <v/>
      </c>
      <c r="Q165" s="144"/>
      <c r="R165" s="203" t="str">
        <f t="shared" si="8"/>
        <v/>
      </c>
      <c r="S165" s="230"/>
    </row>
    <row r="166" spans="1:19" s="129" customFormat="1" x14ac:dyDescent="0.2">
      <c r="A166" s="139"/>
      <c r="B166" s="140"/>
      <c r="C166" s="140"/>
      <c r="D166" s="133"/>
      <c r="E166" s="141"/>
      <c r="F166" s="140"/>
      <c r="G166" s="142"/>
      <c r="H166" s="143"/>
      <c r="I166" s="136"/>
      <c r="J166" s="131"/>
      <c r="K166" s="140"/>
      <c r="L166" s="140"/>
      <c r="M166" s="131"/>
      <c r="N166" s="144"/>
      <c r="O166" s="153"/>
      <c r="P166" s="138" t="str">
        <f t="shared" si="7"/>
        <v/>
      </c>
      <c r="Q166" s="144"/>
      <c r="R166" s="203" t="str">
        <f t="shared" si="8"/>
        <v/>
      </c>
      <c r="S166" s="230"/>
    </row>
    <row r="167" spans="1:19" s="129" customFormat="1" x14ac:dyDescent="0.2">
      <c r="A167" s="139"/>
      <c r="B167" s="140"/>
      <c r="C167" s="140"/>
      <c r="D167" s="133"/>
      <c r="E167" s="141"/>
      <c r="F167" s="140"/>
      <c r="G167" s="142"/>
      <c r="H167" s="143"/>
      <c r="I167" s="136"/>
      <c r="J167" s="131"/>
      <c r="K167" s="140"/>
      <c r="L167" s="140"/>
      <c r="M167" s="131"/>
      <c r="N167" s="144"/>
      <c r="O167" s="153"/>
      <c r="P167" s="138" t="str">
        <f t="shared" si="7"/>
        <v/>
      </c>
      <c r="Q167" s="144"/>
      <c r="R167" s="203" t="str">
        <f t="shared" si="8"/>
        <v/>
      </c>
      <c r="S167" s="230"/>
    </row>
    <row r="168" spans="1:19" s="129" customFormat="1" x14ac:dyDescent="0.2">
      <c r="A168" s="139"/>
      <c r="B168" s="140"/>
      <c r="C168" s="140"/>
      <c r="D168" s="133"/>
      <c r="E168" s="141"/>
      <c r="F168" s="140"/>
      <c r="G168" s="142"/>
      <c r="H168" s="143"/>
      <c r="I168" s="136"/>
      <c r="J168" s="131"/>
      <c r="K168" s="140"/>
      <c r="L168" s="140"/>
      <c r="M168" s="131"/>
      <c r="N168" s="144"/>
      <c r="O168" s="153"/>
      <c r="P168" s="138" t="str">
        <f t="shared" si="7"/>
        <v/>
      </c>
      <c r="Q168" s="144"/>
      <c r="R168" s="203" t="str">
        <f t="shared" si="8"/>
        <v/>
      </c>
      <c r="S168" s="230"/>
    </row>
    <row r="169" spans="1:19" s="129" customFormat="1" x14ac:dyDescent="0.2">
      <c r="A169" s="139"/>
      <c r="B169" s="140"/>
      <c r="C169" s="140"/>
      <c r="D169" s="133"/>
      <c r="E169" s="141"/>
      <c r="F169" s="140"/>
      <c r="G169" s="142"/>
      <c r="H169" s="143"/>
      <c r="I169" s="136"/>
      <c r="J169" s="131"/>
      <c r="K169" s="140"/>
      <c r="L169" s="140"/>
      <c r="M169" s="131"/>
      <c r="N169" s="144"/>
      <c r="O169" s="153"/>
      <c r="P169" s="138" t="str">
        <f t="shared" si="7"/>
        <v/>
      </c>
      <c r="Q169" s="144"/>
      <c r="R169" s="203" t="str">
        <f t="shared" si="8"/>
        <v/>
      </c>
      <c r="S169" s="230"/>
    </row>
    <row r="170" spans="1:19" s="129" customFormat="1" x14ac:dyDescent="0.2">
      <c r="A170" s="139"/>
      <c r="B170" s="140"/>
      <c r="C170" s="140"/>
      <c r="D170" s="133"/>
      <c r="E170" s="141"/>
      <c r="F170" s="140"/>
      <c r="G170" s="142"/>
      <c r="H170" s="143"/>
      <c r="I170" s="136"/>
      <c r="J170" s="131"/>
      <c r="K170" s="140"/>
      <c r="L170" s="140"/>
      <c r="M170" s="131"/>
      <c r="N170" s="144"/>
      <c r="O170" s="153"/>
      <c r="P170" s="138" t="str">
        <f t="shared" si="7"/>
        <v/>
      </c>
      <c r="Q170" s="144"/>
      <c r="R170" s="203" t="str">
        <f t="shared" si="8"/>
        <v/>
      </c>
      <c r="S170" s="230"/>
    </row>
    <row r="171" spans="1:19" s="129" customFormat="1" x14ac:dyDescent="0.2">
      <c r="A171" s="139"/>
      <c r="B171" s="140"/>
      <c r="C171" s="140"/>
      <c r="D171" s="133"/>
      <c r="E171" s="141"/>
      <c r="F171" s="140"/>
      <c r="G171" s="142"/>
      <c r="H171" s="143"/>
      <c r="I171" s="136"/>
      <c r="J171" s="131"/>
      <c r="K171" s="140"/>
      <c r="L171" s="140"/>
      <c r="M171" s="131"/>
      <c r="N171" s="144"/>
      <c r="O171" s="153"/>
      <c r="P171" s="138" t="str">
        <f t="shared" si="7"/>
        <v/>
      </c>
      <c r="Q171" s="144"/>
      <c r="R171" s="203" t="str">
        <f t="shared" si="8"/>
        <v/>
      </c>
      <c r="S171" s="230"/>
    </row>
    <row r="172" spans="1:19" s="129" customFormat="1" x14ac:dyDescent="0.2">
      <c r="A172" s="139"/>
      <c r="B172" s="140"/>
      <c r="C172" s="140"/>
      <c r="D172" s="133"/>
      <c r="E172" s="141"/>
      <c r="F172" s="140"/>
      <c r="G172" s="142"/>
      <c r="H172" s="143"/>
      <c r="I172" s="136"/>
      <c r="J172" s="131"/>
      <c r="K172" s="140"/>
      <c r="L172" s="140"/>
      <c r="M172" s="131"/>
      <c r="N172" s="144"/>
      <c r="O172" s="153"/>
      <c r="P172" s="138" t="str">
        <f t="shared" si="7"/>
        <v/>
      </c>
      <c r="Q172" s="144"/>
      <c r="R172" s="203" t="str">
        <f t="shared" si="8"/>
        <v/>
      </c>
      <c r="S172" s="230"/>
    </row>
    <row r="173" spans="1:19" s="129" customFormat="1" x14ac:dyDescent="0.2">
      <c r="A173" s="139"/>
      <c r="B173" s="140"/>
      <c r="C173" s="140"/>
      <c r="D173" s="133"/>
      <c r="E173" s="141"/>
      <c r="F173" s="140"/>
      <c r="G173" s="142"/>
      <c r="H173" s="143"/>
      <c r="I173" s="136"/>
      <c r="J173" s="131"/>
      <c r="K173" s="140"/>
      <c r="L173" s="140"/>
      <c r="M173" s="131"/>
      <c r="N173" s="144"/>
      <c r="O173" s="153"/>
      <c r="P173" s="138" t="str">
        <f t="shared" si="7"/>
        <v/>
      </c>
      <c r="Q173" s="144"/>
      <c r="R173" s="203" t="str">
        <f t="shared" si="8"/>
        <v/>
      </c>
      <c r="S173" s="230"/>
    </row>
    <row r="174" spans="1:19" s="129" customFormat="1" x14ac:dyDescent="0.2">
      <c r="A174" s="139"/>
      <c r="B174" s="140"/>
      <c r="C174" s="140"/>
      <c r="D174" s="133"/>
      <c r="E174" s="141"/>
      <c r="F174" s="140"/>
      <c r="G174" s="142"/>
      <c r="H174" s="143"/>
      <c r="I174" s="136"/>
      <c r="J174" s="131"/>
      <c r="K174" s="140"/>
      <c r="L174" s="140"/>
      <c r="M174" s="131"/>
      <c r="N174" s="144"/>
      <c r="O174" s="153"/>
      <c r="P174" s="138" t="str">
        <f t="shared" si="7"/>
        <v/>
      </c>
      <c r="Q174" s="144"/>
      <c r="R174" s="203" t="str">
        <f t="shared" si="8"/>
        <v/>
      </c>
      <c r="S174" s="230"/>
    </row>
    <row r="175" spans="1:19" s="129" customFormat="1" x14ac:dyDescent="0.2">
      <c r="A175" s="139"/>
      <c r="B175" s="140"/>
      <c r="C175" s="140"/>
      <c r="D175" s="133"/>
      <c r="E175" s="141"/>
      <c r="F175" s="140"/>
      <c r="G175" s="142"/>
      <c r="H175" s="143"/>
      <c r="I175" s="136"/>
      <c r="J175" s="131"/>
      <c r="K175" s="140"/>
      <c r="L175" s="140"/>
      <c r="M175" s="131"/>
      <c r="N175" s="144"/>
      <c r="O175" s="153"/>
      <c r="P175" s="138" t="str">
        <f t="shared" si="7"/>
        <v/>
      </c>
      <c r="Q175" s="144"/>
      <c r="R175" s="203" t="str">
        <f t="shared" si="8"/>
        <v/>
      </c>
      <c r="S175" s="230"/>
    </row>
    <row r="176" spans="1:19" s="129" customFormat="1" x14ac:dyDescent="0.2">
      <c r="A176" s="139"/>
      <c r="B176" s="140"/>
      <c r="C176" s="140"/>
      <c r="D176" s="133"/>
      <c r="E176" s="141"/>
      <c r="F176" s="140"/>
      <c r="G176" s="142"/>
      <c r="H176" s="143"/>
      <c r="I176" s="136"/>
      <c r="J176" s="131"/>
      <c r="K176" s="140"/>
      <c r="L176" s="140"/>
      <c r="M176" s="131"/>
      <c r="N176" s="144"/>
      <c r="O176" s="153"/>
      <c r="P176" s="138" t="str">
        <f t="shared" si="7"/>
        <v/>
      </c>
      <c r="Q176" s="144"/>
      <c r="R176" s="203" t="str">
        <f t="shared" si="8"/>
        <v/>
      </c>
      <c r="S176" s="230"/>
    </row>
    <row r="177" spans="1:19" s="129" customFormat="1" x14ac:dyDescent="0.2">
      <c r="A177" s="139"/>
      <c r="B177" s="140"/>
      <c r="C177" s="140"/>
      <c r="D177" s="133"/>
      <c r="E177" s="141"/>
      <c r="F177" s="140"/>
      <c r="G177" s="142"/>
      <c r="H177" s="143"/>
      <c r="I177" s="136"/>
      <c r="J177" s="131"/>
      <c r="K177" s="140"/>
      <c r="L177" s="140"/>
      <c r="M177" s="131"/>
      <c r="N177" s="144"/>
      <c r="O177" s="153"/>
      <c r="P177" s="138" t="str">
        <f t="shared" si="7"/>
        <v/>
      </c>
      <c r="Q177" s="144"/>
      <c r="R177" s="203" t="str">
        <f t="shared" si="8"/>
        <v/>
      </c>
      <c r="S177" s="230"/>
    </row>
    <row r="178" spans="1:19" s="129" customFormat="1" x14ac:dyDescent="0.2">
      <c r="A178" s="139"/>
      <c r="B178" s="140"/>
      <c r="C178" s="140"/>
      <c r="D178" s="133"/>
      <c r="E178" s="141"/>
      <c r="F178" s="140"/>
      <c r="G178" s="142"/>
      <c r="H178" s="143"/>
      <c r="I178" s="136"/>
      <c r="J178" s="131"/>
      <c r="K178" s="140"/>
      <c r="L178" s="140"/>
      <c r="M178" s="131"/>
      <c r="N178" s="144"/>
      <c r="O178" s="153"/>
      <c r="P178" s="138" t="str">
        <f t="shared" si="7"/>
        <v/>
      </c>
      <c r="Q178" s="144"/>
      <c r="R178" s="203" t="str">
        <f t="shared" si="8"/>
        <v/>
      </c>
      <c r="S178" s="230"/>
    </row>
    <row r="179" spans="1:19" s="129" customFormat="1" x14ac:dyDescent="0.2">
      <c r="A179" s="139"/>
      <c r="B179" s="140"/>
      <c r="C179" s="140"/>
      <c r="D179" s="133"/>
      <c r="E179" s="141"/>
      <c r="F179" s="140"/>
      <c r="G179" s="142"/>
      <c r="H179" s="143"/>
      <c r="I179" s="136"/>
      <c r="J179" s="131"/>
      <c r="K179" s="140"/>
      <c r="L179" s="140"/>
      <c r="M179" s="131"/>
      <c r="N179" s="144"/>
      <c r="O179" s="153"/>
      <c r="P179" s="138" t="str">
        <f t="shared" si="7"/>
        <v/>
      </c>
      <c r="Q179" s="144"/>
      <c r="R179" s="203" t="str">
        <f t="shared" si="8"/>
        <v/>
      </c>
      <c r="S179" s="230"/>
    </row>
    <row r="180" spans="1:19" s="129" customFormat="1" x14ac:dyDescent="0.2">
      <c r="A180" s="139"/>
      <c r="B180" s="140"/>
      <c r="C180" s="140"/>
      <c r="D180" s="133"/>
      <c r="E180" s="141"/>
      <c r="F180" s="140"/>
      <c r="G180" s="142"/>
      <c r="H180" s="143"/>
      <c r="I180" s="136"/>
      <c r="J180" s="131"/>
      <c r="K180" s="140"/>
      <c r="L180" s="140"/>
      <c r="M180" s="131"/>
      <c r="N180" s="144"/>
      <c r="O180" s="153"/>
      <c r="P180" s="138" t="str">
        <f t="shared" si="7"/>
        <v/>
      </c>
      <c r="Q180" s="144"/>
      <c r="R180" s="203" t="str">
        <f t="shared" si="8"/>
        <v/>
      </c>
      <c r="S180" s="230"/>
    </row>
    <row r="181" spans="1:19" s="129" customFormat="1" x14ac:dyDescent="0.2">
      <c r="A181" s="139"/>
      <c r="B181" s="140"/>
      <c r="C181" s="140"/>
      <c r="D181" s="133"/>
      <c r="E181" s="141"/>
      <c r="F181" s="140"/>
      <c r="G181" s="142"/>
      <c r="H181" s="143"/>
      <c r="I181" s="136"/>
      <c r="J181" s="131"/>
      <c r="K181" s="140"/>
      <c r="L181" s="140"/>
      <c r="M181" s="131"/>
      <c r="N181" s="144"/>
      <c r="O181" s="153"/>
      <c r="P181" s="138" t="str">
        <f t="shared" si="7"/>
        <v/>
      </c>
      <c r="Q181" s="144"/>
      <c r="R181" s="203" t="str">
        <f t="shared" si="8"/>
        <v/>
      </c>
      <c r="S181" s="230"/>
    </row>
    <row r="182" spans="1:19" s="129" customFormat="1" x14ac:dyDescent="0.2">
      <c r="A182" s="139"/>
      <c r="B182" s="140"/>
      <c r="C182" s="140"/>
      <c r="D182" s="133"/>
      <c r="E182" s="141"/>
      <c r="F182" s="140"/>
      <c r="G182" s="142"/>
      <c r="H182" s="143"/>
      <c r="I182" s="136"/>
      <c r="J182" s="131"/>
      <c r="K182" s="140"/>
      <c r="L182" s="140"/>
      <c r="M182" s="131"/>
      <c r="N182" s="144"/>
      <c r="O182" s="153"/>
      <c r="P182" s="138" t="str">
        <f t="shared" si="7"/>
        <v/>
      </c>
      <c r="Q182" s="144"/>
      <c r="R182" s="203" t="str">
        <f t="shared" si="8"/>
        <v/>
      </c>
      <c r="S182" s="230"/>
    </row>
    <row r="183" spans="1:19" s="129" customFormat="1" x14ac:dyDescent="0.2">
      <c r="A183" s="139"/>
      <c r="B183" s="140"/>
      <c r="C183" s="140"/>
      <c r="D183" s="133"/>
      <c r="E183" s="141"/>
      <c r="F183" s="140"/>
      <c r="G183" s="142"/>
      <c r="H183" s="143"/>
      <c r="I183" s="136"/>
      <c r="J183" s="131"/>
      <c r="K183" s="140"/>
      <c r="L183" s="140"/>
      <c r="M183" s="131"/>
      <c r="N183" s="144"/>
      <c r="O183" s="153"/>
      <c r="P183" s="138" t="str">
        <f t="shared" si="7"/>
        <v/>
      </c>
      <c r="Q183" s="144"/>
      <c r="R183" s="203" t="str">
        <f t="shared" si="8"/>
        <v/>
      </c>
      <c r="S183" s="230"/>
    </row>
    <row r="184" spans="1:19" s="129" customFormat="1" x14ac:dyDescent="0.2">
      <c r="A184" s="139"/>
      <c r="B184" s="140"/>
      <c r="C184" s="140"/>
      <c r="D184" s="133"/>
      <c r="E184" s="141"/>
      <c r="F184" s="140"/>
      <c r="G184" s="142"/>
      <c r="H184" s="143"/>
      <c r="I184" s="136"/>
      <c r="J184" s="131"/>
      <c r="K184" s="140"/>
      <c r="L184" s="140"/>
      <c r="M184" s="131"/>
      <c r="N184" s="144"/>
      <c r="O184" s="153"/>
      <c r="P184" s="138" t="str">
        <f t="shared" si="7"/>
        <v/>
      </c>
      <c r="Q184" s="144"/>
      <c r="R184" s="203" t="str">
        <f t="shared" si="8"/>
        <v/>
      </c>
      <c r="S184" s="230"/>
    </row>
    <row r="185" spans="1:19" s="129" customFormat="1" x14ac:dyDescent="0.2">
      <c r="A185" s="139"/>
      <c r="B185" s="140"/>
      <c r="C185" s="140"/>
      <c r="D185" s="133"/>
      <c r="E185" s="141"/>
      <c r="F185" s="140"/>
      <c r="G185" s="142"/>
      <c r="H185" s="143"/>
      <c r="I185" s="136"/>
      <c r="J185" s="131"/>
      <c r="K185" s="140"/>
      <c r="L185" s="140"/>
      <c r="M185" s="131"/>
      <c r="N185" s="144"/>
      <c r="O185" s="153"/>
      <c r="P185" s="138" t="str">
        <f t="shared" si="7"/>
        <v/>
      </c>
      <c r="Q185" s="144"/>
      <c r="R185" s="203" t="str">
        <f t="shared" si="8"/>
        <v/>
      </c>
      <c r="S185" s="230"/>
    </row>
    <row r="186" spans="1:19" s="129" customFormat="1" x14ac:dyDescent="0.2">
      <c r="A186" s="139"/>
      <c r="B186" s="140"/>
      <c r="C186" s="140"/>
      <c r="D186" s="133"/>
      <c r="E186" s="141"/>
      <c r="F186" s="140"/>
      <c r="G186" s="142"/>
      <c r="H186" s="143"/>
      <c r="I186" s="136"/>
      <c r="J186" s="131"/>
      <c r="K186" s="140"/>
      <c r="L186" s="140"/>
      <c r="M186" s="131"/>
      <c r="N186" s="144"/>
      <c r="O186" s="153"/>
      <c r="P186" s="138" t="str">
        <f t="shared" si="7"/>
        <v/>
      </c>
      <c r="Q186" s="144"/>
      <c r="R186" s="203" t="str">
        <f t="shared" si="8"/>
        <v/>
      </c>
      <c r="S186" s="230"/>
    </row>
    <row r="187" spans="1:19" s="129" customFormat="1" x14ac:dyDescent="0.2">
      <c r="A187" s="139"/>
      <c r="B187" s="140"/>
      <c r="C187" s="140"/>
      <c r="D187" s="133"/>
      <c r="E187" s="141"/>
      <c r="F187" s="140"/>
      <c r="G187" s="142"/>
      <c r="H187" s="143"/>
      <c r="I187" s="136"/>
      <c r="J187" s="131"/>
      <c r="K187" s="140"/>
      <c r="L187" s="140"/>
      <c r="M187" s="131"/>
      <c r="N187" s="144"/>
      <c r="O187" s="153"/>
      <c r="P187" s="138" t="str">
        <f t="shared" si="7"/>
        <v/>
      </c>
      <c r="Q187" s="144"/>
      <c r="R187" s="203" t="str">
        <f t="shared" si="8"/>
        <v/>
      </c>
      <c r="S187" s="230"/>
    </row>
    <row r="188" spans="1:19" s="129" customFormat="1" x14ac:dyDescent="0.2">
      <c r="A188" s="139"/>
      <c r="B188" s="140"/>
      <c r="C188" s="140"/>
      <c r="D188" s="133"/>
      <c r="E188" s="141"/>
      <c r="F188" s="140"/>
      <c r="G188" s="142"/>
      <c r="H188" s="143"/>
      <c r="I188" s="136"/>
      <c r="J188" s="131"/>
      <c r="K188" s="140"/>
      <c r="L188" s="140"/>
      <c r="M188" s="131"/>
      <c r="N188" s="144"/>
      <c r="O188" s="153"/>
      <c r="P188" s="138" t="str">
        <f t="shared" si="7"/>
        <v/>
      </c>
      <c r="Q188" s="144"/>
      <c r="R188" s="203" t="str">
        <f t="shared" si="8"/>
        <v/>
      </c>
      <c r="S188" s="230"/>
    </row>
    <row r="189" spans="1:19" s="129" customFormat="1" x14ac:dyDescent="0.2">
      <c r="A189" s="139"/>
      <c r="B189" s="140"/>
      <c r="C189" s="140"/>
      <c r="D189" s="133"/>
      <c r="E189" s="141"/>
      <c r="F189" s="140"/>
      <c r="G189" s="142"/>
      <c r="H189" s="143"/>
      <c r="I189" s="136"/>
      <c r="J189" s="131"/>
      <c r="K189" s="140"/>
      <c r="L189" s="140"/>
      <c r="M189" s="131"/>
      <c r="N189" s="144"/>
      <c r="O189" s="153"/>
      <c r="P189" s="138" t="str">
        <f t="shared" si="7"/>
        <v/>
      </c>
      <c r="Q189" s="144"/>
      <c r="R189" s="203" t="str">
        <f t="shared" si="8"/>
        <v/>
      </c>
      <c r="S189" s="230"/>
    </row>
    <row r="190" spans="1:19" s="129" customFormat="1" x14ac:dyDescent="0.2">
      <c r="A190" s="139"/>
      <c r="B190" s="140"/>
      <c r="C190" s="140"/>
      <c r="D190" s="133"/>
      <c r="E190" s="141"/>
      <c r="F190" s="140"/>
      <c r="G190" s="142"/>
      <c r="H190" s="143"/>
      <c r="I190" s="136"/>
      <c r="J190" s="131"/>
      <c r="K190" s="140"/>
      <c r="L190" s="140"/>
      <c r="M190" s="131"/>
      <c r="N190" s="144"/>
      <c r="O190" s="153"/>
      <c r="P190" s="138" t="str">
        <f t="shared" si="7"/>
        <v/>
      </c>
      <c r="Q190" s="144"/>
      <c r="R190" s="203" t="str">
        <f t="shared" si="8"/>
        <v/>
      </c>
      <c r="S190" s="230"/>
    </row>
    <row r="191" spans="1:19" s="129" customFormat="1" x14ac:dyDescent="0.2">
      <c r="A191" s="139"/>
      <c r="B191" s="140"/>
      <c r="C191" s="140"/>
      <c r="D191" s="133"/>
      <c r="E191" s="141"/>
      <c r="F191" s="140"/>
      <c r="G191" s="142"/>
      <c r="H191" s="143"/>
      <c r="I191" s="136"/>
      <c r="J191" s="131"/>
      <c r="K191" s="140"/>
      <c r="L191" s="140"/>
      <c r="M191" s="131"/>
      <c r="N191" s="144"/>
      <c r="O191" s="153"/>
      <c r="P191" s="138" t="str">
        <f t="shared" si="7"/>
        <v/>
      </c>
      <c r="Q191" s="144"/>
      <c r="R191" s="203" t="str">
        <f t="shared" si="8"/>
        <v/>
      </c>
      <c r="S191" s="230"/>
    </row>
    <row r="192" spans="1:19" s="129" customFormat="1" x14ac:dyDescent="0.2">
      <c r="A192" s="139"/>
      <c r="B192" s="140"/>
      <c r="C192" s="140"/>
      <c r="D192" s="133"/>
      <c r="E192" s="141"/>
      <c r="F192" s="140"/>
      <c r="G192" s="142"/>
      <c r="H192" s="143"/>
      <c r="I192" s="136"/>
      <c r="J192" s="131"/>
      <c r="K192" s="140"/>
      <c r="L192" s="140"/>
      <c r="M192" s="131"/>
      <c r="N192" s="144"/>
      <c r="O192" s="153"/>
      <c r="P192" s="138" t="str">
        <f t="shared" si="7"/>
        <v/>
      </c>
      <c r="Q192" s="144"/>
      <c r="R192" s="203" t="str">
        <f t="shared" si="8"/>
        <v/>
      </c>
      <c r="S192" s="230"/>
    </row>
    <row r="193" spans="1:19" s="129" customFormat="1" x14ac:dyDescent="0.2">
      <c r="A193" s="139"/>
      <c r="B193" s="140"/>
      <c r="C193" s="140"/>
      <c r="D193" s="133"/>
      <c r="E193" s="141"/>
      <c r="F193" s="140"/>
      <c r="G193" s="142"/>
      <c r="H193" s="143"/>
      <c r="I193" s="136"/>
      <c r="J193" s="131"/>
      <c r="K193" s="140"/>
      <c r="L193" s="140"/>
      <c r="M193" s="131"/>
      <c r="N193" s="144"/>
      <c r="O193" s="153"/>
      <c r="P193" s="138" t="str">
        <f t="shared" si="7"/>
        <v/>
      </c>
      <c r="Q193" s="144"/>
      <c r="R193" s="203" t="str">
        <f t="shared" si="8"/>
        <v/>
      </c>
      <c r="S193" s="230"/>
    </row>
    <row r="194" spans="1:19" s="129" customFormat="1" x14ac:dyDescent="0.2">
      <c r="A194" s="139"/>
      <c r="B194" s="140"/>
      <c r="C194" s="140"/>
      <c r="D194" s="133"/>
      <c r="E194" s="141"/>
      <c r="F194" s="140"/>
      <c r="G194" s="142"/>
      <c r="H194" s="143"/>
      <c r="I194" s="136"/>
      <c r="J194" s="131"/>
      <c r="K194" s="140"/>
      <c r="L194" s="140"/>
      <c r="M194" s="131"/>
      <c r="N194" s="144"/>
      <c r="O194" s="153"/>
      <c r="P194" s="138" t="str">
        <f t="shared" si="7"/>
        <v/>
      </c>
      <c r="Q194" s="144"/>
      <c r="R194" s="203" t="str">
        <f t="shared" si="8"/>
        <v/>
      </c>
      <c r="S194" s="230"/>
    </row>
    <row r="195" spans="1:19" s="129" customFormat="1" x14ac:dyDescent="0.2">
      <c r="A195" s="139"/>
      <c r="B195" s="140"/>
      <c r="C195" s="140"/>
      <c r="D195" s="133"/>
      <c r="E195" s="141"/>
      <c r="F195" s="140"/>
      <c r="G195" s="142"/>
      <c r="H195" s="143"/>
      <c r="I195" s="136"/>
      <c r="J195" s="131"/>
      <c r="K195" s="140"/>
      <c r="L195" s="140"/>
      <c r="M195" s="131"/>
      <c r="N195" s="144"/>
      <c r="O195" s="153"/>
      <c r="P195" s="138" t="str">
        <f t="shared" si="7"/>
        <v/>
      </c>
      <c r="Q195" s="144"/>
      <c r="R195" s="203" t="str">
        <f t="shared" si="8"/>
        <v/>
      </c>
      <c r="S195" s="230"/>
    </row>
    <row r="196" spans="1:19" s="129" customFormat="1" x14ac:dyDescent="0.2">
      <c r="A196" s="139"/>
      <c r="B196" s="140"/>
      <c r="C196" s="140"/>
      <c r="D196" s="133"/>
      <c r="E196" s="141"/>
      <c r="F196" s="140"/>
      <c r="G196" s="142"/>
      <c r="H196" s="143"/>
      <c r="I196" s="136"/>
      <c r="J196" s="131"/>
      <c r="K196" s="140"/>
      <c r="L196" s="140"/>
      <c r="M196" s="131"/>
      <c r="N196" s="144"/>
      <c r="O196" s="153"/>
      <c r="P196" s="138" t="str">
        <f t="shared" si="7"/>
        <v/>
      </c>
      <c r="Q196" s="144"/>
      <c r="R196" s="203" t="str">
        <f t="shared" si="8"/>
        <v/>
      </c>
      <c r="S196" s="230"/>
    </row>
    <row r="197" spans="1:19" s="129" customFormat="1" x14ac:dyDescent="0.2">
      <c r="A197" s="139"/>
      <c r="B197" s="140"/>
      <c r="C197" s="140"/>
      <c r="D197" s="133"/>
      <c r="E197" s="141"/>
      <c r="F197" s="140"/>
      <c r="G197" s="142"/>
      <c r="H197" s="143"/>
      <c r="I197" s="136"/>
      <c r="J197" s="131"/>
      <c r="K197" s="140"/>
      <c r="L197" s="140"/>
      <c r="M197" s="131"/>
      <c r="N197" s="144"/>
      <c r="O197" s="153"/>
      <c r="P197" s="138" t="str">
        <f t="shared" si="7"/>
        <v/>
      </c>
      <c r="Q197" s="144"/>
      <c r="R197" s="203" t="str">
        <f t="shared" si="8"/>
        <v/>
      </c>
      <c r="S197" s="230"/>
    </row>
    <row r="198" spans="1:19" s="129" customFormat="1" x14ac:dyDescent="0.2">
      <c r="A198" s="139"/>
      <c r="B198" s="140"/>
      <c r="C198" s="140"/>
      <c r="D198" s="133"/>
      <c r="E198" s="141"/>
      <c r="F198" s="140"/>
      <c r="G198" s="142"/>
      <c r="H198" s="143"/>
      <c r="I198" s="136"/>
      <c r="J198" s="131"/>
      <c r="K198" s="140"/>
      <c r="L198" s="140"/>
      <c r="M198" s="131"/>
      <c r="N198" s="144"/>
      <c r="O198" s="153"/>
      <c r="P198" s="138" t="str">
        <f t="shared" si="7"/>
        <v/>
      </c>
      <c r="Q198" s="144"/>
      <c r="R198" s="203" t="str">
        <f t="shared" si="8"/>
        <v/>
      </c>
      <c r="S198" s="230"/>
    </row>
    <row r="199" spans="1:19" s="129" customFormat="1" x14ac:dyDescent="0.2">
      <c r="A199" s="139"/>
      <c r="B199" s="140"/>
      <c r="C199" s="140"/>
      <c r="D199" s="133"/>
      <c r="E199" s="141"/>
      <c r="F199" s="140"/>
      <c r="G199" s="142"/>
      <c r="H199" s="143"/>
      <c r="I199" s="136"/>
      <c r="J199" s="131"/>
      <c r="K199" s="140"/>
      <c r="L199" s="140"/>
      <c r="M199" s="131"/>
      <c r="N199" s="144"/>
      <c r="O199" s="153"/>
      <c r="P199" s="138" t="str">
        <f t="shared" si="7"/>
        <v/>
      </c>
      <c r="Q199" s="144"/>
      <c r="R199" s="203" t="str">
        <f t="shared" si="8"/>
        <v/>
      </c>
      <c r="S199" s="230"/>
    </row>
    <row r="200" spans="1:19" s="129" customFormat="1" x14ac:dyDescent="0.2">
      <c r="A200" s="139"/>
      <c r="B200" s="140"/>
      <c r="C200" s="140"/>
      <c r="D200" s="133"/>
      <c r="E200" s="141"/>
      <c r="F200" s="140"/>
      <c r="G200" s="142"/>
      <c r="H200" s="143"/>
      <c r="I200" s="136"/>
      <c r="J200" s="131"/>
      <c r="K200" s="140"/>
      <c r="L200" s="140"/>
      <c r="M200" s="131"/>
      <c r="N200" s="144"/>
      <c r="O200" s="153"/>
      <c r="P200" s="138" t="str">
        <f t="shared" si="7"/>
        <v/>
      </c>
      <c r="Q200" s="144"/>
      <c r="R200" s="203" t="str">
        <f t="shared" si="8"/>
        <v/>
      </c>
      <c r="S200" s="230"/>
    </row>
    <row r="201" spans="1:19" s="129" customFormat="1" x14ac:dyDescent="0.2">
      <c r="A201" s="139"/>
      <c r="B201" s="140"/>
      <c r="C201" s="140"/>
      <c r="D201" s="133"/>
      <c r="E201" s="141"/>
      <c r="F201" s="140"/>
      <c r="G201" s="142"/>
      <c r="H201" s="143"/>
      <c r="I201" s="136"/>
      <c r="J201" s="131"/>
      <c r="K201" s="140"/>
      <c r="L201" s="140"/>
      <c r="M201" s="131"/>
      <c r="N201" s="144"/>
      <c r="O201" s="153"/>
      <c r="P201" s="138" t="str">
        <f t="shared" si="7"/>
        <v/>
      </c>
      <c r="Q201" s="144"/>
      <c r="R201" s="203" t="str">
        <f t="shared" si="8"/>
        <v/>
      </c>
      <c r="S201" s="230"/>
    </row>
    <row r="202" spans="1:19" s="129" customFormat="1" x14ac:dyDescent="0.2">
      <c r="A202" s="139"/>
      <c r="B202" s="140"/>
      <c r="C202" s="140"/>
      <c r="D202" s="133"/>
      <c r="E202" s="141"/>
      <c r="F202" s="140"/>
      <c r="G202" s="142"/>
      <c r="H202" s="143"/>
      <c r="I202" s="136"/>
      <c r="J202" s="131"/>
      <c r="K202" s="140"/>
      <c r="L202" s="140"/>
      <c r="M202" s="131"/>
      <c r="N202" s="144"/>
      <c r="O202" s="153"/>
      <c r="P202" s="138" t="str">
        <f t="shared" si="7"/>
        <v/>
      </c>
      <c r="Q202" s="144"/>
      <c r="R202" s="203" t="str">
        <f t="shared" si="8"/>
        <v/>
      </c>
      <c r="S202" s="230"/>
    </row>
    <row r="203" spans="1:19" s="129" customFormat="1" x14ac:dyDescent="0.2">
      <c r="A203" s="139"/>
      <c r="B203" s="140"/>
      <c r="C203" s="140"/>
      <c r="D203" s="133"/>
      <c r="E203" s="141"/>
      <c r="F203" s="140"/>
      <c r="G203" s="142"/>
      <c r="H203" s="143"/>
      <c r="I203" s="136"/>
      <c r="J203" s="131"/>
      <c r="K203" s="140"/>
      <c r="L203" s="140"/>
      <c r="M203" s="131"/>
      <c r="N203" s="144"/>
      <c r="O203" s="153"/>
      <c r="P203" s="138" t="str">
        <f t="shared" si="7"/>
        <v/>
      </c>
      <c r="Q203" s="144"/>
      <c r="R203" s="203" t="str">
        <f t="shared" si="8"/>
        <v/>
      </c>
      <c r="S203" s="230"/>
    </row>
    <row r="204" spans="1:19" s="129" customFormat="1" x14ac:dyDescent="0.2">
      <c r="A204" s="139"/>
      <c r="B204" s="140"/>
      <c r="C204" s="140"/>
      <c r="D204" s="133"/>
      <c r="E204" s="141"/>
      <c r="F204" s="140"/>
      <c r="G204" s="142"/>
      <c r="H204" s="143"/>
      <c r="I204" s="136"/>
      <c r="J204" s="131"/>
      <c r="K204" s="140"/>
      <c r="L204" s="140"/>
      <c r="M204" s="131"/>
      <c r="N204" s="144"/>
      <c r="O204" s="153"/>
      <c r="P204" s="138" t="str">
        <f t="shared" si="7"/>
        <v/>
      </c>
      <c r="Q204" s="144"/>
      <c r="R204" s="203" t="str">
        <f t="shared" si="8"/>
        <v/>
      </c>
      <c r="S204" s="230"/>
    </row>
    <row r="205" spans="1:19" s="129" customFormat="1" x14ac:dyDescent="0.2">
      <c r="A205" s="139"/>
      <c r="B205" s="140"/>
      <c r="C205" s="140"/>
      <c r="D205" s="133"/>
      <c r="E205" s="141"/>
      <c r="F205" s="140"/>
      <c r="G205" s="142"/>
      <c r="H205" s="143"/>
      <c r="I205" s="136"/>
      <c r="J205" s="131"/>
      <c r="K205" s="140"/>
      <c r="L205" s="140"/>
      <c r="M205" s="131"/>
      <c r="N205" s="144"/>
      <c r="O205" s="153"/>
      <c r="P205" s="138" t="str">
        <f t="shared" ref="P205:P268" si="9">IF(OR(O205=0,N205=0),"",O205-N205)</f>
        <v/>
      </c>
      <c r="Q205" s="144"/>
      <c r="R205" s="203" t="str">
        <f t="shared" ref="R205:R268" si="10">IF(OR(Q205=0,N205=0),"",Q205-N205)</f>
        <v/>
      </c>
      <c r="S205" s="230"/>
    </row>
    <row r="206" spans="1:19" s="129" customFormat="1" x14ac:dyDescent="0.2">
      <c r="A206" s="139"/>
      <c r="B206" s="140"/>
      <c r="C206" s="140"/>
      <c r="D206" s="133"/>
      <c r="E206" s="141"/>
      <c r="F206" s="140"/>
      <c r="G206" s="142"/>
      <c r="H206" s="143"/>
      <c r="I206" s="136"/>
      <c r="J206" s="131"/>
      <c r="K206" s="140"/>
      <c r="L206" s="140"/>
      <c r="M206" s="131"/>
      <c r="N206" s="144"/>
      <c r="O206" s="153"/>
      <c r="P206" s="138" t="str">
        <f t="shared" si="9"/>
        <v/>
      </c>
      <c r="Q206" s="144"/>
      <c r="R206" s="203" t="str">
        <f t="shared" si="10"/>
        <v/>
      </c>
      <c r="S206" s="230"/>
    </row>
    <row r="207" spans="1:19" s="129" customFormat="1" x14ac:dyDescent="0.2">
      <c r="A207" s="139"/>
      <c r="B207" s="140"/>
      <c r="C207" s="140"/>
      <c r="D207" s="133"/>
      <c r="E207" s="141"/>
      <c r="F207" s="140"/>
      <c r="G207" s="142"/>
      <c r="H207" s="143"/>
      <c r="I207" s="136"/>
      <c r="J207" s="131"/>
      <c r="K207" s="140"/>
      <c r="L207" s="140"/>
      <c r="M207" s="131"/>
      <c r="N207" s="144"/>
      <c r="O207" s="153"/>
      <c r="P207" s="138" t="str">
        <f t="shared" si="9"/>
        <v/>
      </c>
      <c r="Q207" s="144"/>
      <c r="R207" s="203" t="str">
        <f t="shared" si="10"/>
        <v/>
      </c>
      <c r="S207" s="230"/>
    </row>
    <row r="208" spans="1:19" s="129" customFormat="1" x14ac:dyDescent="0.2">
      <c r="A208" s="139"/>
      <c r="B208" s="140"/>
      <c r="C208" s="140"/>
      <c r="D208" s="133"/>
      <c r="E208" s="141"/>
      <c r="F208" s="140"/>
      <c r="G208" s="142"/>
      <c r="H208" s="143"/>
      <c r="I208" s="136"/>
      <c r="J208" s="131"/>
      <c r="K208" s="140"/>
      <c r="L208" s="140"/>
      <c r="M208" s="131"/>
      <c r="N208" s="144"/>
      <c r="O208" s="153"/>
      <c r="P208" s="138" t="str">
        <f t="shared" si="9"/>
        <v/>
      </c>
      <c r="Q208" s="144"/>
      <c r="R208" s="203" t="str">
        <f t="shared" si="10"/>
        <v/>
      </c>
      <c r="S208" s="230"/>
    </row>
    <row r="209" spans="1:19" s="129" customFormat="1" x14ac:dyDescent="0.2">
      <c r="A209" s="139"/>
      <c r="B209" s="140"/>
      <c r="C209" s="140"/>
      <c r="D209" s="133"/>
      <c r="E209" s="141"/>
      <c r="F209" s="140"/>
      <c r="G209" s="142"/>
      <c r="H209" s="143"/>
      <c r="I209" s="136"/>
      <c r="J209" s="131"/>
      <c r="K209" s="140"/>
      <c r="L209" s="140"/>
      <c r="M209" s="131"/>
      <c r="N209" s="144"/>
      <c r="O209" s="153"/>
      <c r="P209" s="138" t="str">
        <f t="shared" si="9"/>
        <v/>
      </c>
      <c r="Q209" s="144"/>
      <c r="R209" s="203" t="str">
        <f t="shared" si="10"/>
        <v/>
      </c>
      <c r="S209" s="230"/>
    </row>
    <row r="210" spans="1:19" s="129" customFormat="1" x14ac:dyDescent="0.2">
      <c r="A210" s="139"/>
      <c r="B210" s="140"/>
      <c r="C210" s="140"/>
      <c r="D210" s="133"/>
      <c r="E210" s="141"/>
      <c r="F210" s="140"/>
      <c r="G210" s="142"/>
      <c r="H210" s="143"/>
      <c r="I210" s="136"/>
      <c r="J210" s="131"/>
      <c r="K210" s="140"/>
      <c r="L210" s="140"/>
      <c r="M210" s="131"/>
      <c r="N210" s="144"/>
      <c r="O210" s="153"/>
      <c r="P210" s="138" t="str">
        <f t="shared" si="9"/>
        <v/>
      </c>
      <c r="Q210" s="144"/>
      <c r="R210" s="203" t="str">
        <f t="shared" si="10"/>
        <v/>
      </c>
      <c r="S210" s="230"/>
    </row>
    <row r="211" spans="1:19" s="129" customFormat="1" x14ac:dyDescent="0.2">
      <c r="A211" s="139"/>
      <c r="B211" s="140"/>
      <c r="C211" s="140"/>
      <c r="D211" s="133"/>
      <c r="E211" s="141"/>
      <c r="F211" s="140"/>
      <c r="G211" s="142"/>
      <c r="H211" s="143"/>
      <c r="I211" s="136"/>
      <c r="J211" s="131"/>
      <c r="K211" s="140"/>
      <c r="L211" s="140"/>
      <c r="M211" s="131"/>
      <c r="N211" s="144"/>
      <c r="O211" s="153"/>
      <c r="P211" s="138" t="str">
        <f t="shared" si="9"/>
        <v/>
      </c>
      <c r="Q211" s="144"/>
      <c r="R211" s="203" t="str">
        <f t="shared" si="10"/>
        <v/>
      </c>
      <c r="S211" s="230"/>
    </row>
    <row r="212" spans="1:19" s="129" customFormat="1" x14ac:dyDescent="0.2">
      <c r="A212" s="139"/>
      <c r="B212" s="140"/>
      <c r="C212" s="140"/>
      <c r="D212" s="133"/>
      <c r="E212" s="141"/>
      <c r="F212" s="140"/>
      <c r="G212" s="142"/>
      <c r="H212" s="143"/>
      <c r="I212" s="136"/>
      <c r="J212" s="131"/>
      <c r="K212" s="140"/>
      <c r="L212" s="140"/>
      <c r="M212" s="131"/>
      <c r="N212" s="144"/>
      <c r="O212" s="153"/>
      <c r="P212" s="138" t="str">
        <f t="shared" si="9"/>
        <v/>
      </c>
      <c r="Q212" s="144"/>
      <c r="R212" s="203" t="str">
        <f t="shared" si="10"/>
        <v/>
      </c>
      <c r="S212" s="230"/>
    </row>
    <row r="213" spans="1:19" s="129" customFormat="1" x14ac:dyDescent="0.2">
      <c r="A213" s="139"/>
      <c r="B213" s="140"/>
      <c r="C213" s="140"/>
      <c r="D213" s="133"/>
      <c r="E213" s="141"/>
      <c r="F213" s="140"/>
      <c r="G213" s="142"/>
      <c r="H213" s="143"/>
      <c r="I213" s="136"/>
      <c r="J213" s="131"/>
      <c r="K213" s="140"/>
      <c r="L213" s="140"/>
      <c r="M213" s="131"/>
      <c r="N213" s="144"/>
      <c r="O213" s="153"/>
      <c r="P213" s="138" t="str">
        <f t="shared" si="9"/>
        <v/>
      </c>
      <c r="Q213" s="144"/>
      <c r="R213" s="203" t="str">
        <f t="shared" si="10"/>
        <v/>
      </c>
      <c r="S213" s="230"/>
    </row>
    <row r="214" spans="1:19" s="129" customFormat="1" x14ac:dyDescent="0.2">
      <c r="A214" s="139"/>
      <c r="B214" s="140"/>
      <c r="C214" s="140"/>
      <c r="D214" s="133"/>
      <c r="E214" s="141"/>
      <c r="F214" s="140"/>
      <c r="G214" s="142"/>
      <c r="H214" s="143"/>
      <c r="I214" s="136"/>
      <c r="J214" s="131"/>
      <c r="K214" s="140"/>
      <c r="L214" s="140"/>
      <c r="M214" s="131"/>
      <c r="N214" s="144"/>
      <c r="O214" s="153"/>
      <c r="P214" s="138" t="str">
        <f t="shared" si="9"/>
        <v/>
      </c>
      <c r="Q214" s="144"/>
      <c r="R214" s="203" t="str">
        <f t="shared" si="10"/>
        <v/>
      </c>
      <c r="S214" s="230"/>
    </row>
    <row r="215" spans="1:19" s="129" customFormat="1" x14ac:dyDescent="0.2">
      <c r="A215" s="139"/>
      <c r="B215" s="140"/>
      <c r="C215" s="140"/>
      <c r="D215" s="133"/>
      <c r="E215" s="141"/>
      <c r="F215" s="140"/>
      <c r="G215" s="142"/>
      <c r="H215" s="143"/>
      <c r="I215" s="136"/>
      <c r="J215" s="131"/>
      <c r="K215" s="140"/>
      <c r="L215" s="140"/>
      <c r="M215" s="131"/>
      <c r="N215" s="144"/>
      <c r="O215" s="153"/>
      <c r="P215" s="138" t="str">
        <f t="shared" si="9"/>
        <v/>
      </c>
      <c r="Q215" s="144"/>
      <c r="R215" s="203" t="str">
        <f t="shared" si="10"/>
        <v/>
      </c>
      <c r="S215" s="230"/>
    </row>
    <row r="216" spans="1:19" s="129" customFormat="1" x14ac:dyDescent="0.2">
      <c r="A216" s="139"/>
      <c r="B216" s="140"/>
      <c r="C216" s="140"/>
      <c r="D216" s="133"/>
      <c r="E216" s="141"/>
      <c r="F216" s="140"/>
      <c r="G216" s="142"/>
      <c r="H216" s="143"/>
      <c r="I216" s="136"/>
      <c r="J216" s="131"/>
      <c r="K216" s="140"/>
      <c r="L216" s="140"/>
      <c r="M216" s="131"/>
      <c r="N216" s="144"/>
      <c r="O216" s="153"/>
      <c r="P216" s="138" t="str">
        <f t="shared" si="9"/>
        <v/>
      </c>
      <c r="Q216" s="144"/>
      <c r="R216" s="203" t="str">
        <f t="shared" si="10"/>
        <v/>
      </c>
      <c r="S216" s="230"/>
    </row>
    <row r="217" spans="1:19" s="129" customFormat="1" x14ac:dyDescent="0.2">
      <c r="A217" s="139"/>
      <c r="B217" s="140"/>
      <c r="C217" s="140"/>
      <c r="D217" s="133"/>
      <c r="E217" s="141"/>
      <c r="F217" s="140"/>
      <c r="G217" s="142"/>
      <c r="H217" s="143"/>
      <c r="I217" s="136"/>
      <c r="J217" s="131"/>
      <c r="K217" s="140"/>
      <c r="L217" s="140"/>
      <c r="M217" s="131"/>
      <c r="N217" s="144"/>
      <c r="O217" s="153"/>
      <c r="P217" s="138" t="str">
        <f t="shared" si="9"/>
        <v/>
      </c>
      <c r="Q217" s="144"/>
      <c r="R217" s="203" t="str">
        <f t="shared" si="10"/>
        <v/>
      </c>
      <c r="S217" s="230"/>
    </row>
    <row r="218" spans="1:19" s="129" customFormat="1" x14ac:dyDescent="0.2">
      <c r="A218" s="139"/>
      <c r="B218" s="140"/>
      <c r="C218" s="140"/>
      <c r="D218" s="133"/>
      <c r="E218" s="141"/>
      <c r="F218" s="140"/>
      <c r="G218" s="142"/>
      <c r="H218" s="143"/>
      <c r="I218" s="136"/>
      <c r="J218" s="131"/>
      <c r="K218" s="140"/>
      <c r="L218" s="140"/>
      <c r="M218" s="131"/>
      <c r="N218" s="144"/>
      <c r="O218" s="153"/>
      <c r="P218" s="138" t="str">
        <f t="shared" si="9"/>
        <v/>
      </c>
      <c r="Q218" s="144"/>
      <c r="R218" s="203" t="str">
        <f t="shared" si="10"/>
        <v/>
      </c>
      <c r="S218" s="230"/>
    </row>
    <row r="219" spans="1:19" s="129" customFormat="1" x14ac:dyDescent="0.2">
      <c r="A219" s="139"/>
      <c r="B219" s="140"/>
      <c r="C219" s="140"/>
      <c r="D219" s="133"/>
      <c r="E219" s="141"/>
      <c r="F219" s="140"/>
      <c r="G219" s="142"/>
      <c r="H219" s="143"/>
      <c r="I219" s="136"/>
      <c r="J219" s="131"/>
      <c r="K219" s="140"/>
      <c r="L219" s="140"/>
      <c r="M219" s="131"/>
      <c r="N219" s="144"/>
      <c r="O219" s="153"/>
      <c r="P219" s="138" t="str">
        <f t="shared" si="9"/>
        <v/>
      </c>
      <c r="Q219" s="144"/>
      <c r="R219" s="203" t="str">
        <f t="shared" si="10"/>
        <v/>
      </c>
      <c r="S219" s="230"/>
    </row>
    <row r="220" spans="1:19" s="129" customFormat="1" x14ac:dyDescent="0.2">
      <c r="A220" s="139"/>
      <c r="B220" s="140"/>
      <c r="C220" s="140"/>
      <c r="D220" s="133"/>
      <c r="E220" s="141"/>
      <c r="F220" s="140"/>
      <c r="G220" s="142"/>
      <c r="H220" s="143"/>
      <c r="I220" s="136"/>
      <c r="J220" s="131"/>
      <c r="K220" s="140"/>
      <c r="L220" s="140"/>
      <c r="M220" s="131"/>
      <c r="N220" s="144"/>
      <c r="O220" s="153"/>
      <c r="P220" s="138" t="str">
        <f t="shared" si="9"/>
        <v/>
      </c>
      <c r="Q220" s="144"/>
      <c r="R220" s="203" t="str">
        <f t="shared" si="10"/>
        <v/>
      </c>
      <c r="S220" s="230"/>
    </row>
    <row r="221" spans="1:19" s="129" customFormat="1" x14ac:dyDescent="0.2">
      <c r="A221" s="139"/>
      <c r="B221" s="140"/>
      <c r="C221" s="140"/>
      <c r="D221" s="133"/>
      <c r="E221" s="141"/>
      <c r="F221" s="140"/>
      <c r="G221" s="142"/>
      <c r="H221" s="143"/>
      <c r="I221" s="136"/>
      <c r="J221" s="131"/>
      <c r="K221" s="140"/>
      <c r="L221" s="140"/>
      <c r="M221" s="131"/>
      <c r="N221" s="144"/>
      <c r="O221" s="153"/>
      <c r="P221" s="138" t="str">
        <f t="shared" si="9"/>
        <v/>
      </c>
      <c r="Q221" s="144"/>
      <c r="R221" s="203" t="str">
        <f t="shared" si="10"/>
        <v/>
      </c>
      <c r="S221" s="230"/>
    </row>
    <row r="222" spans="1:19" s="129" customFormat="1" x14ac:dyDescent="0.2">
      <c r="A222" s="139"/>
      <c r="B222" s="140"/>
      <c r="C222" s="140"/>
      <c r="D222" s="133"/>
      <c r="E222" s="141"/>
      <c r="F222" s="140"/>
      <c r="G222" s="142"/>
      <c r="H222" s="143"/>
      <c r="I222" s="136"/>
      <c r="J222" s="131"/>
      <c r="K222" s="140"/>
      <c r="L222" s="140"/>
      <c r="M222" s="131"/>
      <c r="N222" s="144"/>
      <c r="O222" s="153"/>
      <c r="P222" s="138" t="str">
        <f t="shared" si="9"/>
        <v/>
      </c>
      <c r="Q222" s="144"/>
      <c r="R222" s="203" t="str">
        <f t="shared" si="10"/>
        <v/>
      </c>
      <c r="S222" s="230"/>
    </row>
    <row r="223" spans="1:19" s="129" customFormat="1" x14ac:dyDescent="0.2">
      <c r="A223" s="139"/>
      <c r="B223" s="140"/>
      <c r="C223" s="140"/>
      <c r="D223" s="133"/>
      <c r="E223" s="141"/>
      <c r="F223" s="140"/>
      <c r="G223" s="142"/>
      <c r="H223" s="143"/>
      <c r="I223" s="136"/>
      <c r="J223" s="131"/>
      <c r="K223" s="140"/>
      <c r="L223" s="140"/>
      <c r="M223" s="131"/>
      <c r="N223" s="144"/>
      <c r="O223" s="153"/>
      <c r="P223" s="138" t="str">
        <f t="shared" si="9"/>
        <v/>
      </c>
      <c r="Q223" s="144"/>
      <c r="R223" s="203" t="str">
        <f t="shared" si="10"/>
        <v/>
      </c>
      <c r="S223" s="230"/>
    </row>
    <row r="224" spans="1:19" s="129" customFormat="1" x14ac:dyDescent="0.2">
      <c r="A224" s="139"/>
      <c r="B224" s="140"/>
      <c r="C224" s="140"/>
      <c r="D224" s="133"/>
      <c r="E224" s="141"/>
      <c r="F224" s="140"/>
      <c r="G224" s="142"/>
      <c r="H224" s="143"/>
      <c r="I224" s="136"/>
      <c r="J224" s="131"/>
      <c r="K224" s="140"/>
      <c r="L224" s="140"/>
      <c r="M224" s="131"/>
      <c r="N224" s="144"/>
      <c r="O224" s="153"/>
      <c r="P224" s="138" t="str">
        <f t="shared" si="9"/>
        <v/>
      </c>
      <c r="Q224" s="144"/>
      <c r="R224" s="203" t="str">
        <f t="shared" si="10"/>
        <v/>
      </c>
      <c r="S224" s="230"/>
    </row>
    <row r="225" spans="1:19" s="129" customFormat="1" x14ac:dyDescent="0.2">
      <c r="A225" s="139"/>
      <c r="B225" s="140"/>
      <c r="C225" s="140"/>
      <c r="D225" s="133"/>
      <c r="E225" s="141"/>
      <c r="F225" s="140"/>
      <c r="G225" s="142"/>
      <c r="H225" s="143"/>
      <c r="I225" s="136"/>
      <c r="J225" s="131"/>
      <c r="K225" s="140"/>
      <c r="L225" s="140"/>
      <c r="M225" s="131"/>
      <c r="N225" s="144"/>
      <c r="O225" s="153"/>
      <c r="P225" s="138" t="str">
        <f t="shared" si="9"/>
        <v/>
      </c>
      <c r="Q225" s="144"/>
      <c r="R225" s="203" t="str">
        <f t="shared" si="10"/>
        <v/>
      </c>
      <c r="S225" s="230"/>
    </row>
    <row r="226" spans="1:19" s="129" customFormat="1" x14ac:dyDescent="0.2">
      <c r="A226" s="139"/>
      <c r="B226" s="140"/>
      <c r="C226" s="140"/>
      <c r="D226" s="133"/>
      <c r="E226" s="141"/>
      <c r="F226" s="140"/>
      <c r="G226" s="142"/>
      <c r="H226" s="143"/>
      <c r="I226" s="136"/>
      <c r="J226" s="131"/>
      <c r="K226" s="140"/>
      <c r="L226" s="140"/>
      <c r="M226" s="131"/>
      <c r="N226" s="144"/>
      <c r="O226" s="153"/>
      <c r="P226" s="138" t="str">
        <f t="shared" si="9"/>
        <v/>
      </c>
      <c r="Q226" s="144"/>
      <c r="R226" s="203" t="str">
        <f t="shared" si="10"/>
        <v/>
      </c>
      <c r="S226" s="230"/>
    </row>
    <row r="227" spans="1:19" s="129" customFormat="1" x14ac:dyDescent="0.2">
      <c r="A227" s="139"/>
      <c r="B227" s="140"/>
      <c r="C227" s="140"/>
      <c r="D227" s="133"/>
      <c r="E227" s="141"/>
      <c r="F227" s="140"/>
      <c r="G227" s="142"/>
      <c r="H227" s="143"/>
      <c r="I227" s="136"/>
      <c r="J227" s="131"/>
      <c r="K227" s="140"/>
      <c r="L227" s="140"/>
      <c r="M227" s="131"/>
      <c r="N227" s="144"/>
      <c r="O227" s="153"/>
      <c r="P227" s="138" t="str">
        <f t="shared" si="9"/>
        <v/>
      </c>
      <c r="Q227" s="144"/>
      <c r="R227" s="203" t="str">
        <f t="shared" si="10"/>
        <v/>
      </c>
      <c r="S227" s="230"/>
    </row>
    <row r="228" spans="1:19" s="129" customFormat="1" x14ac:dyDescent="0.2">
      <c r="A228" s="139"/>
      <c r="B228" s="140"/>
      <c r="C228" s="140"/>
      <c r="D228" s="133"/>
      <c r="E228" s="141"/>
      <c r="F228" s="140"/>
      <c r="G228" s="142"/>
      <c r="H228" s="143"/>
      <c r="I228" s="136"/>
      <c r="J228" s="131"/>
      <c r="K228" s="140"/>
      <c r="L228" s="140"/>
      <c r="M228" s="131"/>
      <c r="N228" s="144"/>
      <c r="O228" s="153"/>
      <c r="P228" s="138" t="str">
        <f t="shared" si="9"/>
        <v/>
      </c>
      <c r="Q228" s="144"/>
      <c r="R228" s="203" t="str">
        <f t="shared" si="10"/>
        <v/>
      </c>
      <c r="S228" s="230"/>
    </row>
    <row r="229" spans="1:19" s="129" customFormat="1" x14ac:dyDescent="0.2">
      <c r="A229" s="139"/>
      <c r="B229" s="140"/>
      <c r="C229" s="140"/>
      <c r="D229" s="133"/>
      <c r="E229" s="141"/>
      <c r="F229" s="140"/>
      <c r="G229" s="142"/>
      <c r="H229" s="143"/>
      <c r="I229" s="136"/>
      <c r="J229" s="131"/>
      <c r="K229" s="140"/>
      <c r="L229" s="140"/>
      <c r="M229" s="131"/>
      <c r="N229" s="144"/>
      <c r="O229" s="153"/>
      <c r="P229" s="138" t="str">
        <f t="shared" si="9"/>
        <v/>
      </c>
      <c r="Q229" s="144"/>
      <c r="R229" s="203" t="str">
        <f t="shared" si="10"/>
        <v/>
      </c>
      <c r="S229" s="230"/>
    </row>
    <row r="230" spans="1:19" s="129" customFormat="1" x14ac:dyDescent="0.2">
      <c r="A230" s="139"/>
      <c r="B230" s="140"/>
      <c r="C230" s="140"/>
      <c r="D230" s="133"/>
      <c r="E230" s="141"/>
      <c r="F230" s="140"/>
      <c r="G230" s="142"/>
      <c r="H230" s="143"/>
      <c r="I230" s="136"/>
      <c r="J230" s="131"/>
      <c r="K230" s="140"/>
      <c r="L230" s="140"/>
      <c r="M230" s="131"/>
      <c r="N230" s="144"/>
      <c r="O230" s="153"/>
      <c r="P230" s="138" t="str">
        <f t="shared" si="9"/>
        <v/>
      </c>
      <c r="Q230" s="144"/>
      <c r="R230" s="203" t="str">
        <f t="shared" si="10"/>
        <v/>
      </c>
      <c r="S230" s="230"/>
    </row>
    <row r="231" spans="1:19" s="129" customFormat="1" x14ac:dyDescent="0.2">
      <c r="A231" s="139"/>
      <c r="B231" s="140"/>
      <c r="C231" s="140"/>
      <c r="D231" s="133"/>
      <c r="E231" s="141"/>
      <c r="F231" s="140"/>
      <c r="G231" s="142"/>
      <c r="H231" s="143"/>
      <c r="I231" s="136"/>
      <c r="J231" s="131"/>
      <c r="K231" s="140"/>
      <c r="L231" s="140"/>
      <c r="M231" s="131"/>
      <c r="N231" s="144"/>
      <c r="O231" s="153"/>
      <c r="P231" s="138" t="str">
        <f t="shared" si="9"/>
        <v/>
      </c>
      <c r="Q231" s="144"/>
      <c r="R231" s="203" t="str">
        <f t="shared" si="10"/>
        <v/>
      </c>
      <c r="S231" s="230"/>
    </row>
    <row r="232" spans="1:19" s="129" customFormat="1" x14ac:dyDescent="0.2">
      <c r="A232" s="139"/>
      <c r="B232" s="140"/>
      <c r="C232" s="140"/>
      <c r="D232" s="133"/>
      <c r="E232" s="141"/>
      <c r="F232" s="140"/>
      <c r="G232" s="142"/>
      <c r="H232" s="143"/>
      <c r="I232" s="136"/>
      <c r="J232" s="131"/>
      <c r="K232" s="140"/>
      <c r="L232" s="140"/>
      <c r="M232" s="131"/>
      <c r="N232" s="144"/>
      <c r="O232" s="153"/>
      <c r="P232" s="138" t="str">
        <f t="shared" si="9"/>
        <v/>
      </c>
      <c r="Q232" s="144"/>
      <c r="R232" s="203" t="str">
        <f t="shared" si="10"/>
        <v/>
      </c>
      <c r="S232" s="230"/>
    </row>
    <row r="233" spans="1:19" s="129" customFormat="1" x14ac:dyDescent="0.2">
      <c r="A233" s="139"/>
      <c r="B233" s="140"/>
      <c r="C233" s="140"/>
      <c r="D233" s="133"/>
      <c r="E233" s="141"/>
      <c r="F233" s="140"/>
      <c r="G233" s="142"/>
      <c r="H233" s="143"/>
      <c r="I233" s="136"/>
      <c r="J233" s="131"/>
      <c r="K233" s="140"/>
      <c r="L233" s="140"/>
      <c r="M233" s="131"/>
      <c r="N233" s="144"/>
      <c r="O233" s="153"/>
      <c r="P233" s="138" t="str">
        <f t="shared" si="9"/>
        <v/>
      </c>
      <c r="Q233" s="144"/>
      <c r="R233" s="203" t="str">
        <f t="shared" si="10"/>
        <v/>
      </c>
      <c r="S233" s="230"/>
    </row>
    <row r="234" spans="1:19" s="129" customFormat="1" x14ac:dyDescent="0.2">
      <c r="A234" s="139"/>
      <c r="B234" s="140"/>
      <c r="C234" s="140"/>
      <c r="D234" s="133"/>
      <c r="E234" s="141"/>
      <c r="F234" s="140"/>
      <c r="G234" s="142"/>
      <c r="H234" s="143"/>
      <c r="I234" s="136"/>
      <c r="J234" s="131"/>
      <c r="K234" s="140"/>
      <c r="L234" s="140"/>
      <c r="M234" s="131"/>
      <c r="N234" s="144"/>
      <c r="O234" s="153"/>
      <c r="P234" s="138" t="str">
        <f t="shared" si="9"/>
        <v/>
      </c>
      <c r="Q234" s="144"/>
      <c r="R234" s="203" t="str">
        <f t="shared" si="10"/>
        <v/>
      </c>
      <c r="S234" s="230"/>
    </row>
    <row r="235" spans="1:19" s="129" customFormat="1" x14ac:dyDescent="0.2">
      <c r="A235" s="139"/>
      <c r="B235" s="140"/>
      <c r="C235" s="140"/>
      <c r="D235" s="133"/>
      <c r="E235" s="141"/>
      <c r="F235" s="140"/>
      <c r="G235" s="142"/>
      <c r="H235" s="143"/>
      <c r="I235" s="136"/>
      <c r="J235" s="131"/>
      <c r="K235" s="140"/>
      <c r="L235" s="140"/>
      <c r="M235" s="131"/>
      <c r="N235" s="144"/>
      <c r="O235" s="153"/>
      <c r="P235" s="138" t="str">
        <f t="shared" si="9"/>
        <v/>
      </c>
      <c r="Q235" s="144"/>
      <c r="R235" s="203" t="str">
        <f t="shared" si="10"/>
        <v/>
      </c>
      <c r="S235" s="230"/>
    </row>
    <row r="236" spans="1:19" s="129" customFormat="1" x14ac:dyDescent="0.2">
      <c r="A236" s="139"/>
      <c r="B236" s="140"/>
      <c r="C236" s="140"/>
      <c r="D236" s="133"/>
      <c r="E236" s="141"/>
      <c r="F236" s="140"/>
      <c r="G236" s="142"/>
      <c r="H236" s="143"/>
      <c r="I236" s="136"/>
      <c r="J236" s="131"/>
      <c r="K236" s="140"/>
      <c r="L236" s="140"/>
      <c r="M236" s="131"/>
      <c r="N236" s="144"/>
      <c r="O236" s="153"/>
      <c r="P236" s="138" t="str">
        <f t="shared" si="9"/>
        <v/>
      </c>
      <c r="Q236" s="144"/>
      <c r="R236" s="203" t="str">
        <f t="shared" si="10"/>
        <v/>
      </c>
      <c r="S236" s="230"/>
    </row>
    <row r="237" spans="1:19" s="129" customFormat="1" x14ac:dyDescent="0.2">
      <c r="A237" s="139"/>
      <c r="B237" s="140"/>
      <c r="C237" s="140"/>
      <c r="D237" s="133"/>
      <c r="E237" s="141"/>
      <c r="F237" s="140"/>
      <c r="G237" s="142"/>
      <c r="H237" s="143"/>
      <c r="I237" s="136"/>
      <c r="J237" s="131"/>
      <c r="K237" s="140"/>
      <c r="L237" s="140"/>
      <c r="M237" s="131"/>
      <c r="N237" s="144"/>
      <c r="O237" s="153"/>
      <c r="P237" s="138" t="str">
        <f t="shared" si="9"/>
        <v/>
      </c>
      <c r="Q237" s="144"/>
      <c r="R237" s="203" t="str">
        <f t="shared" si="10"/>
        <v/>
      </c>
      <c r="S237" s="230"/>
    </row>
    <row r="238" spans="1:19" s="129" customFormat="1" x14ac:dyDescent="0.2">
      <c r="A238" s="139"/>
      <c r="B238" s="140"/>
      <c r="C238" s="140"/>
      <c r="D238" s="133"/>
      <c r="E238" s="141"/>
      <c r="F238" s="140"/>
      <c r="G238" s="142"/>
      <c r="H238" s="143"/>
      <c r="I238" s="136"/>
      <c r="J238" s="131"/>
      <c r="K238" s="140"/>
      <c r="L238" s="140"/>
      <c r="M238" s="131"/>
      <c r="N238" s="144"/>
      <c r="O238" s="153"/>
      <c r="P238" s="138" t="str">
        <f t="shared" si="9"/>
        <v/>
      </c>
      <c r="Q238" s="144"/>
      <c r="R238" s="203" t="str">
        <f t="shared" si="10"/>
        <v/>
      </c>
      <c r="S238" s="230"/>
    </row>
    <row r="239" spans="1:19" s="129" customFormat="1" x14ac:dyDescent="0.2">
      <c r="A239" s="139"/>
      <c r="B239" s="140"/>
      <c r="C239" s="140"/>
      <c r="D239" s="133"/>
      <c r="E239" s="141"/>
      <c r="F239" s="140"/>
      <c r="G239" s="142"/>
      <c r="H239" s="143"/>
      <c r="I239" s="136"/>
      <c r="J239" s="131"/>
      <c r="K239" s="140"/>
      <c r="L239" s="140"/>
      <c r="M239" s="131"/>
      <c r="N239" s="144"/>
      <c r="O239" s="153"/>
      <c r="P239" s="138" t="str">
        <f t="shared" si="9"/>
        <v/>
      </c>
      <c r="Q239" s="144"/>
      <c r="R239" s="203" t="str">
        <f t="shared" si="10"/>
        <v/>
      </c>
      <c r="S239" s="230"/>
    </row>
    <row r="240" spans="1:19" s="129" customFormat="1" x14ac:dyDescent="0.2">
      <c r="A240" s="139"/>
      <c r="B240" s="140"/>
      <c r="C240" s="140"/>
      <c r="D240" s="133"/>
      <c r="E240" s="141"/>
      <c r="F240" s="140"/>
      <c r="G240" s="142"/>
      <c r="H240" s="143"/>
      <c r="I240" s="136"/>
      <c r="J240" s="131"/>
      <c r="K240" s="140"/>
      <c r="L240" s="140"/>
      <c r="M240" s="131"/>
      <c r="N240" s="144"/>
      <c r="O240" s="153"/>
      <c r="P240" s="138" t="str">
        <f t="shared" si="9"/>
        <v/>
      </c>
      <c r="Q240" s="144"/>
      <c r="R240" s="203" t="str">
        <f t="shared" si="10"/>
        <v/>
      </c>
      <c r="S240" s="230"/>
    </row>
    <row r="241" spans="1:19" s="129" customFormat="1" x14ac:dyDescent="0.2">
      <c r="A241" s="139"/>
      <c r="B241" s="140"/>
      <c r="C241" s="140"/>
      <c r="D241" s="133"/>
      <c r="E241" s="141"/>
      <c r="F241" s="140"/>
      <c r="G241" s="142"/>
      <c r="H241" s="143"/>
      <c r="I241" s="136"/>
      <c r="J241" s="131"/>
      <c r="K241" s="140"/>
      <c r="L241" s="140"/>
      <c r="M241" s="131"/>
      <c r="N241" s="144"/>
      <c r="O241" s="153"/>
      <c r="P241" s="138" t="str">
        <f t="shared" si="9"/>
        <v/>
      </c>
      <c r="Q241" s="144"/>
      <c r="R241" s="203" t="str">
        <f t="shared" si="10"/>
        <v/>
      </c>
      <c r="S241" s="230"/>
    </row>
    <row r="242" spans="1:19" s="129" customFormat="1" x14ac:dyDescent="0.2">
      <c r="A242" s="139"/>
      <c r="B242" s="140"/>
      <c r="C242" s="140"/>
      <c r="D242" s="133"/>
      <c r="E242" s="141"/>
      <c r="F242" s="140"/>
      <c r="G242" s="142"/>
      <c r="H242" s="143"/>
      <c r="I242" s="136"/>
      <c r="J242" s="131"/>
      <c r="K242" s="140"/>
      <c r="L242" s="140"/>
      <c r="M242" s="131"/>
      <c r="N242" s="144"/>
      <c r="O242" s="153"/>
      <c r="P242" s="138" t="str">
        <f t="shared" si="9"/>
        <v/>
      </c>
      <c r="Q242" s="144"/>
      <c r="R242" s="203" t="str">
        <f t="shared" si="10"/>
        <v/>
      </c>
      <c r="S242" s="230"/>
    </row>
    <row r="243" spans="1:19" s="129" customFormat="1" x14ac:dyDescent="0.2">
      <c r="A243" s="139"/>
      <c r="B243" s="140"/>
      <c r="C243" s="140"/>
      <c r="D243" s="133"/>
      <c r="E243" s="141"/>
      <c r="F243" s="140"/>
      <c r="G243" s="142"/>
      <c r="H243" s="143"/>
      <c r="I243" s="136"/>
      <c r="J243" s="131"/>
      <c r="K243" s="140"/>
      <c r="L243" s="140"/>
      <c r="M243" s="131"/>
      <c r="N243" s="144"/>
      <c r="O243" s="153"/>
      <c r="P243" s="138" t="str">
        <f t="shared" si="9"/>
        <v/>
      </c>
      <c r="Q243" s="144"/>
      <c r="R243" s="203" t="str">
        <f t="shared" si="10"/>
        <v/>
      </c>
      <c r="S243" s="230"/>
    </row>
    <row r="244" spans="1:19" s="129" customFormat="1" x14ac:dyDescent="0.2">
      <c r="A244" s="139"/>
      <c r="B244" s="140"/>
      <c r="C244" s="140"/>
      <c r="D244" s="133"/>
      <c r="E244" s="141"/>
      <c r="F244" s="140"/>
      <c r="G244" s="142"/>
      <c r="H244" s="143"/>
      <c r="I244" s="136"/>
      <c r="J244" s="131"/>
      <c r="K244" s="140"/>
      <c r="L244" s="140"/>
      <c r="M244" s="131"/>
      <c r="N244" s="144"/>
      <c r="O244" s="153"/>
      <c r="P244" s="138" t="str">
        <f t="shared" si="9"/>
        <v/>
      </c>
      <c r="Q244" s="144"/>
      <c r="R244" s="203" t="str">
        <f t="shared" si="10"/>
        <v/>
      </c>
      <c r="S244" s="230"/>
    </row>
    <row r="245" spans="1:19" s="129" customFormat="1" x14ac:dyDescent="0.2">
      <c r="A245" s="139"/>
      <c r="B245" s="140"/>
      <c r="C245" s="140"/>
      <c r="D245" s="133"/>
      <c r="E245" s="141"/>
      <c r="F245" s="140"/>
      <c r="G245" s="142"/>
      <c r="H245" s="143"/>
      <c r="I245" s="136"/>
      <c r="J245" s="131"/>
      <c r="K245" s="140"/>
      <c r="L245" s="140"/>
      <c r="M245" s="131"/>
      <c r="N245" s="144"/>
      <c r="O245" s="153"/>
      <c r="P245" s="138" t="str">
        <f t="shared" si="9"/>
        <v/>
      </c>
      <c r="Q245" s="144"/>
      <c r="R245" s="203" t="str">
        <f t="shared" si="10"/>
        <v/>
      </c>
      <c r="S245" s="230"/>
    </row>
    <row r="246" spans="1:19" s="129" customFormat="1" x14ac:dyDescent="0.2">
      <c r="A246" s="139"/>
      <c r="B246" s="140"/>
      <c r="C246" s="140"/>
      <c r="D246" s="133"/>
      <c r="E246" s="141"/>
      <c r="F246" s="140"/>
      <c r="G246" s="142"/>
      <c r="H246" s="143"/>
      <c r="I246" s="136"/>
      <c r="J246" s="131"/>
      <c r="K246" s="140"/>
      <c r="L246" s="140"/>
      <c r="M246" s="131"/>
      <c r="N246" s="144"/>
      <c r="O246" s="153"/>
      <c r="P246" s="138" t="str">
        <f t="shared" si="9"/>
        <v/>
      </c>
      <c r="Q246" s="144"/>
      <c r="R246" s="203" t="str">
        <f t="shared" si="10"/>
        <v/>
      </c>
      <c r="S246" s="230"/>
    </row>
    <row r="247" spans="1:19" s="129" customFormat="1" x14ac:dyDescent="0.2">
      <c r="A247" s="139"/>
      <c r="B247" s="140"/>
      <c r="C247" s="140"/>
      <c r="D247" s="133"/>
      <c r="E247" s="141"/>
      <c r="F247" s="140"/>
      <c r="G247" s="142"/>
      <c r="H247" s="143"/>
      <c r="I247" s="136"/>
      <c r="J247" s="131"/>
      <c r="K247" s="140"/>
      <c r="L247" s="140"/>
      <c r="M247" s="131"/>
      <c r="N247" s="144"/>
      <c r="O247" s="153"/>
      <c r="P247" s="138" t="str">
        <f t="shared" si="9"/>
        <v/>
      </c>
      <c r="Q247" s="144"/>
      <c r="R247" s="203" t="str">
        <f t="shared" si="10"/>
        <v/>
      </c>
      <c r="S247" s="230"/>
    </row>
    <row r="248" spans="1:19" s="129" customFormat="1" x14ac:dyDescent="0.2">
      <c r="A248" s="139"/>
      <c r="B248" s="140"/>
      <c r="C248" s="140"/>
      <c r="D248" s="133"/>
      <c r="E248" s="141"/>
      <c r="F248" s="140"/>
      <c r="G248" s="142"/>
      <c r="H248" s="143"/>
      <c r="I248" s="136"/>
      <c r="J248" s="131"/>
      <c r="K248" s="140"/>
      <c r="L248" s="140"/>
      <c r="M248" s="131"/>
      <c r="N248" s="144"/>
      <c r="O248" s="153"/>
      <c r="P248" s="138" t="str">
        <f t="shared" si="9"/>
        <v/>
      </c>
      <c r="Q248" s="144"/>
      <c r="R248" s="203" t="str">
        <f t="shared" si="10"/>
        <v/>
      </c>
      <c r="S248" s="230"/>
    </row>
    <row r="249" spans="1:19" s="129" customFormat="1" x14ac:dyDescent="0.2">
      <c r="A249" s="139"/>
      <c r="B249" s="140"/>
      <c r="C249" s="140"/>
      <c r="D249" s="133"/>
      <c r="E249" s="141"/>
      <c r="F249" s="140"/>
      <c r="G249" s="142"/>
      <c r="H249" s="143"/>
      <c r="I249" s="136"/>
      <c r="J249" s="131"/>
      <c r="K249" s="140"/>
      <c r="L249" s="140"/>
      <c r="M249" s="131"/>
      <c r="N249" s="144"/>
      <c r="O249" s="153"/>
      <c r="P249" s="138" t="str">
        <f t="shared" si="9"/>
        <v/>
      </c>
      <c r="Q249" s="144"/>
      <c r="R249" s="203" t="str">
        <f t="shared" si="10"/>
        <v/>
      </c>
      <c r="S249" s="230"/>
    </row>
    <row r="250" spans="1:19" s="129" customFormat="1" x14ac:dyDescent="0.2">
      <c r="A250" s="139"/>
      <c r="B250" s="140"/>
      <c r="C250" s="140"/>
      <c r="D250" s="133"/>
      <c r="E250" s="141"/>
      <c r="F250" s="140"/>
      <c r="G250" s="142"/>
      <c r="H250" s="143"/>
      <c r="I250" s="136"/>
      <c r="J250" s="131"/>
      <c r="K250" s="140"/>
      <c r="L250" s="140"/>
      <c r="M250" s="131"/>
      <c r="N250" s="144"/>
      <c r="O250" s="153"/>
      <c r="P250" s="138" t="str">
        <f t="shared" si="9"/>
        <v/>
      </c>
      <c r="Q250" s="144"/>
      <c r="R250" s="203" t="str">
        <f t="shared" si="10"/>
        <v/>
      </c>
      <c r="S250" s="230"/>
    </row>
    <row r="251" spans="1:19" s="129" customFormat="1" x14ac:dyDescent="0.2">
      <c r="A251" s="139"/>
      <c r="B251" s="140"/>
      <c r="C251" s="140"/>
      <c r="D251" s="133"/>
      <c r="E251" s="141"/>
      <c r="F251" s="140"/>
      <c r="G251" s="142"/>
      <c r="H251" s="143"/>
      <c r="I251" s="136"/>
      <c r="J251" s="131"/>
      <c r="K251" s="140"/>
      <c r="L251" s="140"/>
      <c r="M251" s="131"/>
      <c r="N251" s="144"/>
      <c r="O251" s="153"/>
      <c r="P251" s="138" t="str">
        <f t="shared" si="9"/>
        <v/>
      </c>
      <c r="Q251" s="144"/>
      <c r="R251" s="203" t="str">
        <f t="shared" si="10"/>
        <v/>
      </c>
      <c r="S251" s="230"/>
    </row>
    <row r="252" spans="1:19" s="129" customFormat="1" x14ac:dyDescent="0.2">
      <c r="A252" s="139"/>
      <c r="B252" s="140"/>
      <c r="C252" s="140"/>
      <c r="D252" s="133"/>
      <c r="E252" s="141"/>
      <c r="F252" s="140"/>
      <c r="G252" s="142"/>
      <c r="H252" s="143"/>
      <c r="I252" s="136"/>
      <c r="J252" s="131"/>
      <c r="K252" s="140"/>
      <c r="L252" s="140"/>
      <c r="M252" s="131"/>
      <c r="N252" s="144"/>
      <c r="O252" s="153"/>
      <c r="P252" s="138" t="str">
        <f t="shared" si="9"/>
        <v/>
      </c>
      <c r="Q252" s="144"/>
      <c r="R252" s="203" t="str">
        <f t="shared" si="10"/>
        <v/>
      </c>
      <c r="S252" s="230"/>
    </row>
    <row r="253" spans="1:19" s="129" customFormat="1" x14ac:dyDescent="0.2">
      <c r="A253" s="139"/>
      <c r="B253" s="140"/>
      <c r="C253" s="140"/>
      <c r="D253" s="133"/>
      <c r="E253" s="141"/>
      <c r="F253" s="140"/>
      <c r="G253" s="142"/>
      <c r="H253" s="143"/>
      <c r="I253" s="136"/>
      <c r="J253" s="131"/>
      <c r="K253" s="140"/>
      <c r="L253" s="140"/>
      <c r="M253" s="131"/>
      <c r="N253" s="144"/>
      <c r="O253" s="153"/>
      <c r="P253" s="138" t="str">
        <f t="shared" si="9"/>
        <v/>
      </c>
      <c r="Q253" s="144"/>
      <c r="R253" s="203" t="str">
        <f t="shared" si="10"/>
        <v/>
      </c>
      <c r="S253" s="230"/>
    </row>
    <row r="254" spans="1:19" s="129" customFormat="1" x14ac:dyDescent="0.2">
      <c r="A254" s="139"/>
      <c r="B254" s="140"/>
      <c r="C254" s="140"/>
      <c r="D254" s="133"/>
      <c r="E254" s="141"/>
      <c r="F254" s="140"/>
      <c r="G254" s="142"/>
      <c r="H254" s="143"/>
      <c r="I254" s="136"/>
      <c r="J254" s="131"/>
      <c r="K254" s="140"/>
      <c r="L254" s="140"/>
      <c r="M254" s="131"/>
      <c r="N254" s="144"/>
      <c r="O254" s="153"/>
      <c r="P254" s="138" t="str">
        <f t="shared" si="9"/>
        <v/>
      </c>
      <c r="Q254" s="144"/>
      <c r="R254" s="203" t="str">
        <f t="shared" si="10"/>
        <v/>
      </c>
      <c r="S254" s="230"/>
    </row>
    <row r="255" spans="1:19" s="129" customFormat="1" x14ac:dyDescent="0.2">
      <c r="A255" s="139"/>
      <c r="B255" s="140"/>
      <c r="C255" s="140"/>
      <c r="D255" s="133"/>
      <c r="E255" s="141"/>
      <c r="F255" s="140"/>
      <c r="G255" s="142"/>
      <c r="H255" s="143"/>
      <c r="I255" s="136"/>
      <c r="J255" s="131"/>
      <c r="K255" s="140"/>
      <c r="L255" s="140"/>
      <c r="M255" s="131"/>
      <c r="N255" s="144"/>
      <c r="O255" s="153"/>
      <c r="P255" s="138" t="str">
        <f t="shared" si="9"/>
        <v/>
      </c>
      <c r="Q255" s="144"/>
      <c r="R255" s="203" t="str">
        <f t="shared" si="10"/>
        <v/>
      </c>
      <c r="S255" s="230"/>
    </row>
    <row r="256" spans="1:19" s="129" customFormat="1" x14ac:dyDescent="0.2">
      <c r="A256" s="139"/>
      <c r="B256" s="140"/>
      <c r="C256" s="140"/>
      <c r="D256" s="133"/>
      <c r="E256" s="141"/>
      <c r="F256" s="140"/>
      <c r="G256" s="142"/>
      <c r="H256" s="143"/>
      <c r="I256" s="136"/>
      <c r="J256" s="131"/>
      <c r="K256" s="140"/>
      <c r="L256" s="140"/>
      <c r="M256" s="131"/>
      <c r="N256" s="144"/>
      <c r="O256" s="153"/>
      <c r="P256" s="138" t="str">
        <f t="shared" si="9"/>
        <v/>
      </c>
      <c r="Q256" s="144"/>
      <c r="R256" s="203" t="str">
        <f t="shared" si="10"/>
        <v/>
      </c>
      <c r="S256" s="230"/>
    </row>
    <row r="257" spans="1:19" s="129" customFormat="1" x14ac:dyDescent="0.2">
      <c r="A257" s="139"/>
      <c r="B257" s="140"/>
      <c r="C257" s="140"/>
      <c r="D257" s="133"/>
      <c r="E257" s="141"/>
      <c r="F257" s="140"/>
      <c r="G257" s="142"/>
      <c r="H257" s="143"/>
      <c r="I257" s="136"/>
      <c r="J257" s="131"/>
      <c r="K257" s="140"/>
      <c r="L257" s="140"/>
      <c r="M257" s="131"/>
      <c r="N257" s="144"/>
      <c r="O257" s="153"/>
      <c r="P257" s="138" t="str">
        <f t="shared" si="9"/>
        <v/>
      </c>
      <c r="Q257" s="144"/>
      <c r="R257" s="203" t="str">
        <f t="shared" si="10"/>
        <v/>
      </c>
      <c r="S257" s="230"/>
    </row>
    <row r="258" spans="1:19" s="129" customFormat="1" x14ac:dyDescent="0.2">
      <c r="A258" s="139"/>
      <c r="B258" s="140"/>
      <c r="C258" s="140"/>
      <c r="D258" s="133"/>
      <c r="E258" s="141"/>
      <c r="F258" s="140"/>
      <c r="G258" s="142"/>
      <c r="H258" s="143"/>
      <c r="I258" s="136"/>
      <c r="J258" s="131"/>
      <c r="K258" s="140"/>
      <c r="L258" s="140"/>
      <c r="M258" s="131"/>
      <c r="N258" s="144"/>
      <c r="O258" s="153"/>
      <c r="P258" s="138" t="str">
        <f t="shared" si="9"/>
        <v/>
      </c>
      <c r="Q258" s="144"/>
      <c r="R258" s="203" t="str">
        <f t="shared" si="10"/>
        <v/>
      </c>
      <c r="S258" s="230"/>
    </row>
    <row r="259" spans="1:19" s="129" customFormat="1" x14ac:dyDescent="0.2">
      <c r="A259" s="139"/>
      <c r="B259" s="140"/>
      <c r="C259" s="140"/>
      <c r="D259" s="133"/>
      <c r="E259" s="141"/>
      <c r="F259" s="140"/>
      <c r="G259" s="142"/>
      <c r="H259" s="143"/>
      <c r="I259" s="136"/>
      <c r="J259" s="131"/>
      <c r="K259" s="140"/>
      <c r="L259" s="140"/>
      <c r="M259" s="131"/>
      <c r="N259" s="144"/>
      <c r="O259" s="153"/>
      <c r="P259" s="138" t="str">
        <f t="shared" si="9"/>
        <v/>
      </c>
      <c r="Q259" s="144"/>
      <c r="R259" s="203" t="str">
        <f t="shared" si="10"/>
        <v/>
      </c>
      <c r="S259" s="230"/>
    </row>
    <row r="260" spans="1:19" s="129" customFormat="1" x14ac:dyDescent="0.2">
      <c r="A260" s="139"/>
      <c r="B260" s="140"/>
      <c r="C260" s="140"/>
      <c r="D260" s="133"/>
      <c r="E260" s="141"/>
      <c r="F260" s="140"/>
      <c r="G260" s="142"/>
      <c r="H260" s="143"/>
      <c r="I260" s="136"/>
      <c r="J260" s="131"/>
      <c r="K260" s="140"/>
      <c r="L260" s="140"/>
      <c r="M260" s="131"/>
      <c r="N260" s="144"/>
      <c r="O260" s="153"/>
      <c r="P260" s="138" t="str">
        <f t="shared" si="9"/>
        <v/>
      </c>
      <c r="Q260" s="144"/>
      <c r="R260" s="203" t="str">
        <f t="shared" si="10"/>
        <v/>
      </c>
      <c r="S260" s="230"/>
    </row>
    <row r="261" spans="1:19" s="129" customFormat="1" x14ac:dyDescent="0.2">
      <c r="A261" s="139"/>
      <c r="B261" s="140"/>
      <c r="C261" s="140"/>
      <c r="D261" s="133"/>
      <c r="E261" s="141"/>
      <c r="F261" s="140"/>
      <c r="G261" s="142"/>
      <c r="H261" s="143"/>
      <c r="I261" s="136"/>
      <c r="J261" s="131"/>
      <c r="K261" s="140"/>
      <c r="L261" s="140"/>
      <c r="M261" s="131"/>
      <c r="N261" s="144"/>
      <c r="O261" s="153"/>
      <c r="P261" s="138" t="str">
        <f t="shared" si="9"/>
        <v/>
      </c>
      <c r="Q261" s="144"/>
      <c r="R261" s="203" t="str">
        <f t="shared" si="10"/>
        <v/>
      </c>
      <c r="S261" s="230"/>
    </row>
    <row r="262" spans="1:19" s="129" customFormat="1" x14ac:dyDescent="0.2">
      <c r="A262" s="139"/>
      <c r="B262" s="140"/>
      <c r="C262" s="140"/>
      <c r="D262" s="133"/>
      <c r="E262" s="141"/>
      <c r="F262" s="140"/>
      <c r="G262" s="142"/>
      <c r="H262" s="143"/>
      <c r="I262" s="136"/>
      <c r="J262" s="131"/>
      <c r="K262" s="140"/>
      <c r="L262" s="140"/>
      <c r="M262" s="131"/>
      <c r="N262" s="144"/>
      <c r="O262" s="153"/>
      <c r="P262" s="138" t="str">
        <f t="shared" si="9"/>
        <v/>
      </c>
      <c r="Q262" s="144"/>
      <c r="R262" s="203" t="str">
        <f t="shared" si="10"/>
        <v/>
      </c>
      <c r="S262" s="230"/>
    </row>
    <row r="263" spans="1:19" s="129" customFormat="1" x14ac:dyDescent="0.2">
      <c r="A263" s="139"/>
      <c r="B263" s="140"/>
      <c r="C263" s="140"/>
      <c r="D263" s="133"/>
      <c r="E263" s="141"/>
      <c r="F263" s="140"/>
      <c r="G263" s="142"/>
      <c r="H263" s="143"/>
      <c r="I263" s="136"/>
      <c r="J263" s="131"/>
      <c r="K263" s="140"/>
      <c r="L263" s="140"/>
      <c r="M263" s="131"/>
      <c r="N263" s="144"/>
      <c r="O263" s="153"/>
      <c r="P263" s="138" t="str">
        <f t="shared" si="9"/>
        <v/>
      </c>
      <c r="Q263" s="144"/>
      <c r="R263" s="203" t="str">
        <f t="shared" si="10"/>
        <v/>
      </c>
      <c r="S263" s="230"/>
    </row>
    <row r="264" spans="1:19" s="129" customFormat="1" x14ac:dyDescent="0.2">
      <c r="A264" s="139"/>
      <c r="B264" s="140"/>
      <c r="C264" s="140"/>
      <c r="D264" s="133"/>
      <c r="E264" s="141"/>
      <c r="F264" s="140"/>
      <c r="G264" s="142"/>
      <c r="H264" s="143"/>
      <c r="I264" s="136"/>
      <c r="J264" s="131"/>
      <c r="K264" s="140"/>
      <c r="L264" s="140"/>
      <c r="M264" s="131"/>
      <c r="N264" s="144"/>
      <c r="O264" s="153"/>
      <c r="P264" s="138" t="str">
        <f t="shared" si="9"/>
        <v/>
      </c>
      <c r="Q264" s="144"/>
      <c r="R264" s="203" t="str">
        <f t="shared" si="10"/>
        <v/>
      </c>
      <c r="S264" s="230"/>
    </row>
    <row r="265" spans="1:19" s="129" customFormat="1" x14ac:dyDescent="0.2">
      <c r="A265" s="139"/>
      <c r="B265" s="140"/>
      <c r="C265" s="140"/>
      <c r="D265" s="133"/>
      <c r="E265" s="141"/>
      <c r="F265" s="140"/>
      <c r="G265" s="142"/>
      <c r="H265" s="143"/>
      <c r="I265" s="136"/>
      <c r="J265" s="131"/>
      <c r="K265" s="140"/>
      <c r="L265" s="140"/>
      <c r="M265" s="131"/>
      <c r="N265" s="144"/>
      <c r="O265" s="153"/>
      <c r="P265" s="138" t="str">
        <f t="shared" si="9"/>
        <v/>
      </c>
      <c r="Q265" s="144"/>
      <c r="R265" s="203" t="str">
        <f t="shared" si="10"/>
        <v/>
      </c>
      <c r="S265" s="230"/>
    </row>
    <row r="266" spans="1:19" s="129" customFormat="1" x14ac:dyDescent="0.2">
      <c r="A266" s="139"/>
      <c r="B266" s="140"/>
      <c r="C266" s="140"/>
      <c r="D266" s="133"/>
      <c r="E266" s="141"/>
      <c r="F266" s="140"/>
      <c r="G266" s="142"/>
      <c r="H266" s="143"/>
      <c r="I266" s="136"/>
      <c r="J266" s="131"/>
      <c r="K266" s="140"/>
      <c r="L266" s="140"/>
      <c r="M266" s="131"/>
      <c r="N266" s="144"/>
      <c r="O266" s="153"/>
      <c r="P266" s="138" t="str">
        <f t="shared" si="9"/>
        <v/>
      </c>
      <c r="Q266" s="144"/>
      <c r="R266" s="203" t="str">
        <f t="shared" si="10"/>
        <v/>
      </c>
      <c r="S266" s="230"/>
    </row>
    <row r="267" spans="1:19" s="129" customFormat="1" x14ac:dyDescent="0.2">
      <c r="A267" s="139"/>
      <c r="B267" s="140"/>
      <c r="C267" s="140"/>
      <c r="D267" s="133"/>
      <c r="E267" s="141"/>
      <c r="F267" s="140"/>
      <c r="G267" s="142"/>
      <c r="H267" s="143"/>
      <c r="I267" s="136"/>
      <c r="J267" s="131"/>
      <c r="K267" s="140"/>
      <c r="L267" s="140"/>
      <c r="M267" s="131"/>
      <c r="N267" s="144"/>
      <c r="O267" s="153"/>
      <c r="P267" s="138" t="str">
        <f t="shared" si="9"/>
        <v/>
      </c>
      <c r="Q267" s="144"/>
      <c r="R267" s="203" t="str">
        <f t="shared" si="10"/>
        <v/>
      </c>
      <c r="S267" s="230"/>
    </row>
    <row r="268" spans="1:19" s="129" customFormat="1" x14ac:dyDescent="0.2">
      <c r="A268" s="139"/>
      <c r="B268" s="140"/>
      <c r="C268" s="140"/>
      <c r="D268" s="133"/>
      <c r="E268" s="141"/>
      <c r="F268" s="140"/>
      <c r="G268" s="142"/>
      <c r="H268" s="143"/>
      <c r="I268" s="136"/>
      <c r="J268" s="131"/>
      <c r="K268" s="140"/>
      <c r="L268" s="140"/>
      <c r="M268" s="131"/>
      <c r="N268" s="144"/>
      <c r="O268" s="153"/>
      <c r="P268" s="138" t="str">
        <f t="shared" si="9"/>
        <v/>
      </c>
      <c r="Q268" s="144"/>
      <c r="R268" s="203" t="str">
        <f t="shared" si="10"/>
        <v/>
      </c>
      <c r="S268" s="230"/>
    </row>
    <row r="269" spans="1:19" s="129" customFormat="1" x14ac:dyDescent="0.2">
      <c r="A269" s="139"/>
      <c r="B269" s="140"/>
      <c r="C269" s="140"/>
      <c r="D269" s="133"/>
      <c r="E269" s="141"/>
      <c r="F269" s="140"/>
      <c r="G269" s="142"/>
      <c r="H269" s="143"/>
      <c r="I269" s="136"/>
      <c r="J269" s="131"/>
      <c r="K269" s="140"/>
      <c r="L269" s="140"/>
      <c r="M269" s="131"/>
      <c r="N269" s="144"/>
      <c r="O269" s="153"/>
      <c r="P269" s="138" t="str">
        <f t="shared" ref="P269:P332" si="11">IF(OR(O269=0,N269=0),"",O269-N269)</f>
        <v/>
      </c>
      <c r="Q269" s="144"/>
      <c r="R269" s="203" t="str">
        <f t="shared" ref="R269:R332" si="12">IF(OR(Q269=0,N269=0),"",Q269-N269)</f>
        <v/>
      </c>
      <c r="S269" s="230"/>
    </row>
    <row r="270" spans="1:19" s="129" customFormat="1" x14ac:dyDescent="0.2">
      <c r="A270" s="139"/>
      <c r="B270" s="140"/>
      <c r="C270" s="140"/>
      <c r="D270" s="133"/>
      <c r="E270" s="141"/>
      <c r="F270" s="140"/>
      <c r="G270" s="142"/>
      <c r="H270" s="143"/>
      <c r="I270" s="136"/>
      <c r="J270" s="131"/>
      <c r="K270" s="140"/>
      <c r="L270" s="140"/>
      <c r="M270" s="131"/>
      <c r="N270" s="144"/>
      <c r="O270" s="153"/>
      <c r="P270" s="138" t="str">
        <f t="shared" si="11"/>
        <v/>
      </c>
      <c r="Q270" s="144"/>
      <c r="R270" s="203" t="str">
        <f t="shared" si="12"/>
        <v/>
      </c>
      <c r="S270" s="230"/>
    </row>
    <row r="271" spans="1:19" s="129" customFormat="1" x14ac:dyDescent="0.2">
      <c r="A271" s="139"/>
      <c r="B271" s="140"/>
      <c r="C271" s="140"/>
      <c r="D271" s="133"/>
      <c r="E271" s="141"/>
      <c r="F271" s="140"/>
      <c r="G271" s="142"/>
      <c r="H271" s="143"/>
      <c r="I271" s="136"/>
      <c r="J271" s="131"/>
      <c r="K271" s="140"/>
      <c r="L271" s="140"/>
      <c r="M271" s="131"/>
      <c r="N271" s="144"/>
      <c r="O271" s="153"/>
      <c r="P271" s="138" t="str">
        <f t="shared" si="11"/>
        <v/>
      </c>
      <c r="Q271" s="144"/>
      <c r="R271" s="203" t="str">
        <f t="shared" si="12"/>
        <v/>
      </c>
      <c r="S271" s="230"/>
    </row>
    <row r="272" spans="1:19" s="129" customFormat="1" x14ac:dyDescent="0.2">
      <c r="A272" s="139"/>
      <c r="B272" s="140"/>
      <c r="C272" s="140"/>
      <c r="D272" s="133"/>
      <c r="E272" s="141"/>
      <c r="F272" s="140"/>
      <c r="G272" s="142"/>
      <c r="H272" s="143"/>
      <c r="I272" s="136"/>
      <c r="J272" s="131"/>
      <c r="K272" s="140"/>
      <c r="L272" s="140"/>
      <c r="M272" s="131"/>
      <c r="N272" s="144"/>
      <c r="O272" s="153"/>
      <c r="P272" s="138" t="str">
        <f t="shared" si="11"/>
        <v/>
      </c>
      <c r="Q272" s="144"/>
      <c r="R272" s="203" t="str">
        <f t="shared" si="12"/>
        <v/>
      </c>
      <c r="S272" s="230"/>
    </row>
    <row r="273" spans="1:19" s="129" customFormat="1" x14ac:dyDescent="0.2">
      <c r="A273" s="139"/>
      <c r="B273" s="140"/>
      <c r="C273" s="140"/>
      <c r="D273" s="133"/>
      <c r="E273" s="141"/>
      <c r="F273" s="140"/>
      <c r="G273" s="142"/>
      <c r="H273" s="143"/>
      <c r="I273" s="136"/>
      <c r="J273" s="131"/>
      <c r="K273" s="140"/>
      <c r="L273" s="140"/>
      <c r="M273" s="131"/>
      <c r="N273" s="144"/>
      <c r="O273" s="153"/>
      <c r="P273" s="138" t="str">
        <f t="shared" si="11"/>
        <v/>
      </c>
      <c r="Q273" s="144"/>
      <c r="R273" s="203" t="str">
        <f t="shared" si="12"/>
        <v/>
      </c>
      <c r="S273" s="230"/>
    </row>
    <row r="274" spans="1:19" s="129" customFormat="1" x14ac:dyDescent="0.2">
      <c r="A274" s="139"/>
      <c r="B274" s="140"/>
      <c r="C274" s="140"/>
      <c r="D274" s="133"/>
      <c r="E274" s="141"/>
      <c r="F274" s="140"/>
      <c r="G274" s="142"/>
      <c r="H274" s="143"/>
      <c r="I274" s="136"/>
      <c r="J274" s="131"/>
      <c r="K274" s="140"/>
      <c r="L274" s="140"/>
      <c r="M274" s="131"/>
      <c r="N274" s="144"/>
      <c r="O274" s="153"/>
      <c r="P274" s="138" t="str">
        <f t="shared" si="11"/>
        <v/>
      </c>
      <c r="Q274" s="144"/>
      <c r="R274" s="203" t="str">
        <f t="shared" si="12"/>
        <v/>
      </c>
      <c r="S274" s="230"/>
    </row>
    <row r="275" spans="1:19" s="129" customFormat="1" x14ac:dyDescent="0.2">
      <c r="A275" s="139"/>
      <c r="B275" s="140"/>
      <c r="C275" s="140"/>
      <c r="D275" s="133"/>
      <c r="E275" s="141"/>
      <c r="F275" s="140"/>
      <c r="G275" s="142"/>
      <c r="H275" s="143"/>
      <c r="I275" s="136"/>
      <c r="J275" s="131"/>
      <c r="K275" s="140"/>
      <c r="L275" s="140"/>
      <c r="M275" s="131"/>
      <c r="N275" s="144"/>
      <c r="O275" s="153"/>
      <c r="P275" s="138" t="str">
        <f t="shared" si="11"/>
        <v/>
      </c>
      <c r="Q275" s="144"/>
      <c r="R275" s="203" t="str">
        <f t="shared" si="12"/>
        <v/>
      </c>
      <c r="S275" s="230"/>
    </row>
    <row r="276" spans="1:19" s="129" customFormat="1" x14ac:dyDescent="0.2">
      <c r="A276" s="139"/>
      <c r="B276" s="140"/>
      <c r="C276" s="140"/>
      <c r="D276" s="133"/>
      <c r="E276" s="141"/>
      <c r="F276" s="140"/>
      <c r="G276" s="142"/>
      <c r="H276" s="143"/>
      <c r="I276" s="136"/>
      <c r="J276" s="131"/>
      <c r="K276" s="140"/>
      <c r="L276" s="140"/>
      <c r="M276" s="131"/>
      <c r="N276" s="144"/>
      <c r="O276" s="153"/>
      <c r="P276" s="138" t="str">
        <f t="shared" si="11"/>
        <v/>
      </c>
      <c r="Q276" s="144"/>
      <c r="R276" s="203" t="str">
        <f t="shared" si="12"/>
        <v/>
      </c>
      <c r="S276" s="230"/>
    </row>
    <row r="277" spans="1:19" s="129" customFormat="1" x14ac:dyDescent="0.2">
      <c r="A277" s="139"/>
      <c r="B277" s="140"/>
      <c r="C277" s="140"/>
      <c r="D277" s="133"/>
      <c r="E277" s="141"/>
      <c r="F277" s="140"/>
      <c r="G277" s="142"/>
      <c r="H277" s="143"/>
      <c r="I277" s="136"/>
      <c r="J277" s="131"/>
      <c r="K277" s="140"/>
      <c r="L277" s="140"/>
      <c r="M277" s="131"/>
      <c r="N277" s="144"/>
      <c r="O277" s="153"/>
      <c r="P277" s="138" t="str">
        <f t="shared" si="11"/>
        <v/>
      </c>
      <c r="Q277" s="144"/>
      <c r="R277" s="203" t="str">
        <f t="shared" si="12"/>
        <v/>
      </c>
      <c r="S277" s="230"/>
    </row>
    <row r="278" spans="1:19" s="129" customFormat="1" x14ac:dyDescent="0.2">
      <c r="A278" s="139"/>
      <c r="B278" s="140"/>
      <c r="C278" s="140"/>
      <c r="D278" s="133"/>
      <c r="E278" s="141"/>
      <c r="F278" s="140"/>
      <c r="G278" s="142"/>
      <c r="H278" s="143"/>
      <c r="I278" s="136"/>
      <c r="J278" s="131"/>
      <c r="K278" s="140"/>
      <c r="L278" s="140"/>
      <c r="M278" s="131"/>
      <c r="N278" s="144"/>
      <c r="O278" s="153"/>
      <c r="P278" s="138" t="str">
        <f t="shared" si="11"/>
        <v/>
      </c>
      <c r="Q278" s="144"/>
      <c r="R278" s="203" t="str">
        <f t="shared" si="12"/>
        <v/>
      </c>
      <c r="S278" s="230"/>
    </row>
    <row r="279" spans="1:19" s="129" customFormat="1" x14ac:dyDescent="0.2">
      <c r="A279" s="139"/>
      <c r="B279" s="140"/>
      <c r="C279" s="140"/>
      <c r="D279" s="133"/>
      <c r="E279" s="141"/>
      <c r="F279" s="140"/>
      <c r="G279" s="142"/>
      <c r="H279" s="143"/>
      <c r="I279" s="136"/>
      <c r="J279" s="131"/>
      <c r="K279" s="140"/>
      <c r="L279" s="140"/>
      <c r="M279" s="131"/>
      <c r="N279" s="144"/>
      <c r="O279" s="153"/>
      <c r="P279" s="138" t="str">
        <f t="shared" si="11"/>
        <v/>
      </c>
      <c r="Q279" s="144"/>
      <c r="R279" s="203" t="str">
        <f t="shared" si="12"/>
        <v/>
      </c>
      <c r="S279" s="230"/>
    </row>
    <row r="280" spans="1:19" s="129" customFormat="1" x14ac:dyDescent="0.2">
      <c r="A280" s="139"/>
      <c r="B280" s="140"/>
      <c r="C280" s="140"/>
      <c r="D280" s="133"/>
      <c r="E280" s="141"/>
      <c r="F280" s="140"/>
      <c r="G280" s="142"/>
      <c r="H280" s="143"/>
      <c r="I280" s="136"/>
      <c r="J280" s="131"/>
      <c r="K280" s="140"/>
      <c r="L280" s="140"/>
      <c r="M280" s="131"/>
      <c r="N280" s="144"/>
      <c r="O280" s="153"/>
      <c r="P280" s="138" t="str">
        <f t="shared" si="11"/>
        <v/>
      </c>
      <c r="Q280" s="144"/>
      <c r="R280" s="203" t="str">
        <f t="shared" si="12"/>
        <v/>
      </c>
      <c r="S280" s="230"/>
    </row>
    <row r="281" spans="1:19" s="129" customFormat="1" x14ac:dyDescent="0.2">
      <c r="A281" s="139"/>
      <c r="B281" s="140"/>
      <c r="C281" s="140"/>
      <c r="D281" s="133"/>
      <c r="E281" s="141"/>
      <c r="F281" s="140"/>
      <c r="G281" s="142"/>
      <c r="H281" s="143"/>
      <c r="I281" s="136"/>
      <c r="J281" s="131"/>
      <c r="K281" s="140"/>
      <c r="L281" s="140"/>
      <c r="M281" s="131"/>
      <c r="N281" s="144"/>
      <c r="O281" s="153"/>
      <c r="P281" s="138" t="str">
        <f t="shared" si="11"/>
        <v/>
      </c>
      <c r="Q281" s="144"/>
      <c r="R281" s="203" t="str">
        <f t="shared" si="12"/>
        <v/>
      </c>
      <c r="S281" s="230"/>
    </row>
    <row r="282" spans="1:19" s="129" customFormat="1" x14ac:dyDescent="0.2">
      <c r="A282" s="139"/>
      <c r="B282" s="140"/>
      <c r="C282" s="140"/>
      <c r="D282" s="133"/>
      <c r="E282" s="141"/>
      <c r="F282" s="140"/>
      <c r="G282" s="142"/>
      <c r="H282" s="143"/>
      <c r="I282" s="136"/>
      <c r="J282" s="131"/>
      <c r="K282" s="140"/>
      <c r="L282" s="140"/>
      <c r="M282" s="131"/>
      <c r="N282" s="144"/>
      <c r="O282" s="153"/>
      <c r="P282" s="138" t="str">
        <f t="shared" si="11"/>
        <v/>
      </c>
      <c r="Q282" s="144"/>
      <c r="R282" s="203" t="str">
        <f t="shared" si="12"/>
        <v/>
      </c>
      <c r="S282" s="230"/>
    </row>
    <row r="283" spans="1:19" s="129" customFormat="1" x14ac:dyDescent="0.2">
      <c r="A283" s="139"/>
      <c r="B283" s="140"/>
      <c r="C283" s="140"/>
      <c r="D283" s="133"/>
      <c r="E283" s="141"/>
      <c r="F283" s="140"/>
      <c r="G283" s="142"/>
      <c r="H283" s="143"/>
      <c r="I283" s="136"/>
      <c r="J283" s="131"/>
      <c r="K283" s="140"/>
      <c r="L283" s="140"/>
      <c r="M283" s="131"/>
      <c r="N283" s="144"/>
      <c r="O283" s="153"/>
      <c r="P283" s="138" t="str">
        <f t="shared" si="11"/>
        <v/>
      </c>
      <c r="Q283" s="144"/>
      <c r="R283" s="203" t="str">
        <f t="shared" si="12"/>
        <v/>
      </c>
      <c r="S283" s="230"/>
    </row>
    <row r="284" spans="1:19" s="129" customFormat="1" x14ac:dyDescent="0.2">
      <c r="A284" s="139"/>
      <c r="B284" s="140"/>
      <c r="C284" s="140"/>
      <c r="D284" s="133"/>
      <c r="E284" s="141"/>
      <c r="F284" s="140"/>
      <c r="G284" s="142"/>
      <c r="H284" s="143"/>
      <c r="I284" s="136"/>
      <c r="J284" s="131"/>
      <c r="K284" s="140"/>
      <c r="L284" s="140"/>
      <c r="M284" s="131"/>
      <c r="N284" s="144"/>
      <c r="O284" s="153"/>
      <c r="P284" s="138" t="str">
        <f t="shared" si="11"/>
        <v/>
      </c>
      <c r="Q284" s="144"/>
      <c r="R284" s="203" t="str">
        <f t="shared" si="12"/>
        <v/>
      </c>
      <c r="S284" s="230"/>
    </row>
    <row r="285" spans="1:19" s="129" customFormat="1" x14ac:dyDescent="0.2">
      <c r="A285" s="139"/>
      <c r="B285" s="140"/>
      <c r="C285" s="140"/>
      <c r="D285" s="133"/>
      <c r="E285" s="141"/>
      <c r="F285" s="140"/>
      <c r="G285" s="142"/>
      <c r="H285" s="143"/>
      <c r="I285" s="136"/>
      <c r="J285" s="131"/>
      <c r="K285" s="140"/>
      <c r="L285" s="140"/>
      <c r="M285" s="131"/>
      <c r="N285" s="144"/>
      <c r="O285" s="153"/>
      <c r="P285" s="138" t="str">
        <f t="shared" si="11"/>
        <v/>
      </c>
      <c r="Q285" s="144"/>
      <c r="R285" s="203" t="str">
        <f t="shared" si="12"/>
        <v/>
      </c>
      <c r="S285" s="230"/>
    </row>
    <row r="286" spans="1:19" s="129" customFormat="1" x14ac:dyDescent="0.2">
      <c r="A286" s="139"/>
      <c r="B286" s="140"/>
      <c r="C286" s="140"/>
      <c r="D286" s="133"/>
      <c r="E286" s="141"/>
      <c r="F286" s="140"/>
      <c r="G286" s="142"/>
      <c r="H286" s="143"/>
      <c r="I286" s="136"/>
      <c r="J286" s="131"/>
      <c r="K286" s="140"/>
      <c r="L286" s="140"/>
      <c r="M286" s="131"/>
      <c r="N286" s="144"/>
      <c r="O286" s="153"/>
      <c r="P286" s="138" t="str">
        <f t="shared" si="11"/>
        <v/>
      </c>
      <c r="Q286" s="144"/>
      <c r="R286" s="203" t="str">
        <f t="shared" si="12"/>
        <v/>
      </c>
      <c r="S286" s="230"/>
    </row>
    <row r="287" spans="1:19" s="129" customFormat="1" x14ac:dyDescent="0.2">
      <c r="A287" s="139"/>
      <c r="B287" s="140"/>
      <c r="C287" s="140"/>
      <c r="D287" s="133"/>
      <c r="E287" s="141"/>
      <c r="F287" s="140"/>
      <c r="G287" s="142"/>
      <c r="H287" s="143"/>
      <c r="I287" s="136"/>
      <c r="J287" s="131"/>
      <c r="K287" s="140"/>
      <c r="L287" s="140"/>
      <c r="M287" s="131"/>
      <c r="N287" s="144"/>
      <c r="O287" s="153"/>
      <c r="P287" s="138" t="str">
        <f t="shared" si="11"/>
        <v/>
      </c>
      <c r="Q287" s="144"/>
      <c r="R287" s="203" t="str">
        <f t="shared" si="12"/>
        <v/>
      </c>
      <c r="S287" s="230"/>
    </row>
    <row r="288" spans="1:19" s="129" customFormat="1" x14ac:dyDescent="0.2">
      <c r="A288" s="139"/>
      <c r="B288" s="140"/>
      <c r="C288" s="140"/>
      <c r="D288" s="133"/>
      <c r="E288" s="141"/>
      <c r="F288" s="140"/>
      <c r="G288" s="142"/>
      <c r="H288" s="143"/>
      <c r="I288" s="136"/>
      <c r="J288" s="131"/>
      <c r="K288" s="140"/>
      <c r="L288" s="140"/>
      <c r="M288" s="131"/>
      <c r="N288" s="144"/>
      <c r="O288" s="153"/>
      <c r="P288" s="138" t="str">
        <f t="shared" si="11"/>
        <v/>
      </c>
      <c r="Q288" s="144"/>
      <c r="R288" s="203" t="str">
        <f t="shared" si="12"/>
        <v/>
      </c>
      <c r="S288" s="230"/>
    </row>
    <row r="289" spans="1:19" s="129" customFormat="1" x14ac:dyDescent="0.2">
      <c r="A289" s="139"/>
      <c r="B289" s="140"/>
      <c r="C289" s="140"/>
      <c r="D289" s="133"/>
      <c r="E289" s="141"/>
      <c r="F289" s="140"/>
      <c r="G289" s="142"/>
      <c r="H289" s="143"/>
      <c r="I289" s="136"/>
      <c r="J289" s="131"/>
      <c r="K289" s="140"/>
      <c r="L289" s="140"/>
      <c r="M289" s="131"/>
      <c r="N289" s="144"/>
      <c r="O289" s="153"/>
      <c r="P289" s="138" t="str">
        <f t="shared" si="11"/>
        <v/>
      </c>
      <c r="Q289" s="144"/>
      <c r="R289" s="203" t="str">
        <f t="shared" si="12"/>
        <v/>
      </c>
      <c r="S289" s="230"/>
    </row>
    <row r="290" spans="1:19" s="129" customFormat="1" x14ac:dyDescent="0.2">
      <c r="A290" s="139"/>
      <c r="B290" s="140"/>
      <c r="C290" s="140"/>
      <c r="D290" s="133"/>
      <c r="E290" s="141"/>
      <c r="F290" s="140"/>
      <c r="G290" s="142"/>
      <c r="H290" s="143"/>
      <c r="I290" s="136"/>
      <c r="J290" s="131"/>
      <c r="K290" s="140"/>
      <c r="L290" s="140"/>
      <c r="M290" s="131"/>
      <c r="N290" s="144"/>
      <c r="O290" s="153"/>
      <c r="P290" s="138" t="str">
        <f t="shared" si="11"/>
        <v/>
      </c>
      <c r="Q290" s="144"/>
      <c r="R290" s="203" t="str">
        <f t="shared" si="12"/>
        <v/>
      </c>
      <c r="S290" s="230"/>
    </row>
    <row r="291" spans="1:19" s="129" customFormat="1" x14ac:dyDescent="0.2">
      <c r="A291" s="139"/>
      <c r="B291" s="140"/>
      <c r="C291" s="140"/>
      <c r="D291" s="133"/>
      <c r="E291" s="141"/>
      <c r="F291" s="140"/>
      <c r="G291" s="142"/>
      <c r="H291" s="143"/>
      <c r="I291" s="136"/>
      <c r="J291" s="131"/>
      <c r="K291" s="140"/>
      <c r="L291" s="140"/>
      <c r="M291" s="131"/>
      <c r="N291" s="144"/>
      <c r="O291" s="153"/>
      <c r="P291" s="138" t="str">
        <f t="shared" si="11"/>
        <v/>
      </c>
      <c r="Q291" s="144"/>
      <c r="R291" s="203" t="str">
        <f t="shared" si="12"/>
        <v/>
      </c>
      <c r="S291" s="230"/>
    </row>
    <row r="292" spans="1:19" s="129" customFormat="1" x14ac:dyDescent="0.2">
      <c r="A292" s="139"/>
      <c r="B292" s="140"/>
      <c r="C292" s="140"/>
      <c r="D292" s="133"/>
      <c r="E292" s="141"/>
      <c r="F292" s="140"/>
      <c r="G292" s="142"/>
      <c r="H292" s="143"/>
      <c r="I292" s="136"/>
      <c r="J292" s="131"/>
      <c r="K292" s="140"/>
      <c r="L292" s="140"/>
      <c r="M292" s="131"/>
      <c r="N292" s="144"/>
      <c r="O292" s="153"/>
      <c r="P292" s="138" t="str">
        <f t="shared" si="11"/>
        <v/>
      </c>
      <c r="Q292" s="144"/>
      <c r="R292" s="203" t="str">
        <f t="shared" si="12"/>
        <v/>
      </c>
      <c r="S292" s="230"/>
    </row>
    <row r="293" spans="1:19" s="129" customFormat="1" x14ac:dyDescent="0.2">
      <c r="A293" s="139"/>
      <c r="B293" s="140"/>
      <c r="C293" s="140"/>
      <c r="D293" s="133"/>
      <c r="E293" s="141"/>
      <c r="F293" s="140"/>
      <c r="G293" s="142"/>
      <c r="H293" s="143"/>
      <c r="I293" s="136"/>
      <c r="J293" s="131"/>
      <c r="K293" s="140"/>
      <c r="L293" s="140"/>
      <c r="M293" s="131"/>
      <c r="N293" s="144"/>
      <c r="O293" s="153"/>
      <c r="P293" s="138" t="str">
        <f t="shared" si="11"/>
        <v/>
      </c>
      <c r="Q293" s="144"/>
      <c r="R293" s="203" t="str">
        <f t="shared" si="12"/>
        <v/>
      </c>
      <c r="S293" s="230"/>
    </row>
    <row r="294" spans="1:19" s="129" customFormat="1" x14ac:dyDescent="0.2">
      <c r="A294" s="139"/>
      <c r="B294" s="140"/>
      <c r="C294" s="140"/>
      <c r="D294" s="133"/>
      <c r="E294" s="141"/>
      <c r="F294" s="140"/>
      <c r="G294" s="142"/>
      <c r="H294" s="143"/>
      <c r="I294" s="136"/>
      <c r="J294" s="131"/>
      <c r="K294" s="140"/>
      <c r="L294" s="140"/>
      <c r="M294" s="131"/>
      <c r="N294" s="144"/>
      <c r="O294" s="153"/>
      <c r="P294" s="138" t="str">
        <f t="shared" si="11"/>
        <v/>
      </c>
      <c r="Q294" s="144"/>
      <c r="R294" s="203" t="str">
        <f t="shared" si="12"/>
        <v/>
      </c>
      <c r="S294" s="230"/>
    </row>
    <row r="295" spans="1:19" s="129" customFormat="1" x14ac:dyDescent="0.2">
      <c r="A295" s="139"/>
      <c r="B295" s="140"/>
      <c r="C295" s="140"/>
      <c r="D295" s="133"/>
      <c r="E295" s="141"/>
      <c r="F295" s="140"/>
      <c r="G295" s="142"/>
      <c r="H295" s="143"/>
      <c r="I295" s="136"/>
      <c r="J295" s="131"/>
      <c r="K295" s="140"/>
      <c r="L295" s="140"/>
      <c r="M295" s="131"/>
      <c r="N295" s="144"/>
      <c r="O295" s="153"/>
      <c r="P295" s="138" t="str">
        <f t="shared" si="11"/>
        <v/>
      </c>
      <c r="Q295" s="144"/>
      <c r="R295" s="203" t="str">
        <f t="shared" si="12"/>
        <v/>
      </c>
      <c r="S295" s="230"/>
    </row>
    <row r="296" spans="1:19" s="129" customFormat="1" x14ac:dyDescent="0.2">
      <c r="A296" s="139"/>
      <c r="B296" s="140"/>
      <c r="C296" s="140"/>
      <c r="D296" s="133"/>
      <c r="E296" s="141"/>
      <c r="F296" s="140"/>
      <c r="G296" s="142"/>
      <c r="H296" s="143"/>
      <c r="I296" s="136"/>
      <c r="J296" s="131"/>
      <c r="K296" s="140"/>
      <c r="L296" s="140"/>
      <c r="M296" s="131"/>
      <c r="N296" s="144"/>
      <c r="O296" s="153"/>
      <c r="P296" s="138" t="str">
        <f t="shared" si="11"/>
        <v/>
      </c>
      <c r="Q296" s="144"/>
      <c r="R296" s="203" t="str">
        <f t="shared" si="12"/>
        <v/>
      </c>
      <c r="S296" s="230"/>
    </row>
    <row r="297" spans="1:19" s="129" customFormat="1" x14ac:dyDescent="0.2">
      <c r="A297" s="139"/>
      <c r="B297" s="140"/>
      <c r="C297" s="140"/>
      <c r="D297" s="133"/>
      <c r="E297" s="141"/>
      <c r="F297" s="140"/>
      <c r="G297" s="142"/>
      <c r="H297" s="143"/>
      <c r="I297" s="136"/>
      <c r="J297" s="131"/>
      <c r="K297" s="140"/>
      <c r="L297" s="140"/>
      <c r="M297" s="131"/>
      <c r="N297" s="144"/>
      <c r="O297" s="153"/>
      <c r="P297" s="138" t="str">
        <f t="shared" si="11"/>
        <v/>
      </c>
      <c r="Q297" s="144"/>
      <c r="R297" s="203" t="str">
        <f t="shared" si="12"/>
        <v/>
      </c>
      <c r="S297" s="230"/>
    </row>
    <row r="298" spans="1:19" s="129" customFormat="1" x14ac:dyDescent="0.2">
      <c r="A298" s="139"/>
      <c r="B298" s="140"/>
      <c r="C298" s="140"/>
      <c r="D298" s="133"/>
      <c r="E298" s="141"/>
      <c r="F298" s="140"/>
      <c r="G298" s="142"/>
      <c r="H298" s="143"/>
      <c r="I298" s="136"/>
      <c r="J298" s="131"/>
      <c r="K298" s="140"/>
      <c r="L298" s="140"/>
      <c r="M298" s="131"/>
      <c r="N298" s="144"/>
      <c r="O298" s="153"/>
      <c r="P298" s="138" t="str">
        <f t="shared" si="11"/>
        <v/>
      </c>
      <c r="Q298" s="144"/>
      <c r="R298" s="203" t="str">
        <f t="shared" si="12"/>
        <v/>
      </c>
      <c r="S298" s="230"/>
    </row>
    <row r="299" spans="1:19" s="129" customFormat="1" x14ac:dyDescent="0.2">
      <c r="A299" s="139"/>
      <c r="B299" s="140"/>
      <c r="C299" s="140"/>
      <c r="D299" s="133"/>
      <c r="E299" s="141"/>
      <c r="F299" s="140"/>
      <c r="G299" s="142"/>
      <c r="H299" s="143"/>
      <c r="I299" s="136"/>
      <c r="J299" s="131"/>
      <c r="K299" s="140"/>
      <c r="L299" s="140"/>
      <c r="M299" s="131"/>
      <c r="N299" s="144"/>
      <c r="O299" s="153"/>
      <c r="P299" s="138" t="str">
        <f t="shared" si="11"/>
        <v/>
      </c>
      <c r="Q299" s="144"/>
      <c r="R299" s="203" t="str">
        <f t="shared" si="12"/>
        <v/>
      </c>
      <c r="S299" s="230"/>
    </row>
    <row r="300" spans="1:19" s="129" customFormat="1" x14ac:dyDescent="0.2">
      <c r="A300" s="139"/>
      <c r="B300" s="140"/>
      <c r="C300" s="140"/>
      <c r="D300" s="133"/>
      <c r="E300" s="141"/>
      <c r="F300" s="140"/>
      <c r="G300" s="142"/>
      <c r="H300" s="143"/>
      <c r="I300" s="136"/>
      <c r="J300" s="131"/>
      <c r="K300" s="140"/>
      <c r="L300" s="140"/>
      <c r="M300" s="131"/>
      <c r="N300" s="144"/>
      <c r="O300" s="153"/>
      <c r="P300" s="138" t="str">
        <f t="shared" si="11"/>
        <v/>
      </c>
      <c r="Q300" s="144"/>
      <c r="R300" s="203" t="str">
        <f t="shared" si="12"/>
        <v/>
      </c>
      <c r="S300" s="230"/>
    </row>
    <row r="301" spans="1:19" s="129" customFormat="1" x14ac:dyDescent="0.2">
      <c r="A301" s="139"/>
      <c r="B301" s="140"/>
      <c r="C301" s="140"/>
      <c r="D301" s="133"/>
      <c r="E301" s="141"/>
      <c r="F301" s="140"/>
      <c r="G301" s="142"/>
      <c r="H301" s="143"/>
      <c r="I301" s="136"/>
      <c r="J301" s="131"/>
      <c r="K301" s="140"/>
      <c r="L301" s="140"/>
      <c r="M301" s="131"/>
      <c r="N301" s="144"/>
      <c r="O301" s="153"/>
      <c r="P301" s="138" t="str">
        <f t="shared" si="11"/>
        <v/>
      </c>
      <c r="Q301" s="144"/>
      <c r="R301" s="203" t="str">
        <f t="shared" si="12"/>
        <v/>
      </c>
      <c r="S301" s="230"/>
    </row>
    <row r="302" spans="1:19" s="129" customFormat="1" x14ac:dyDescent="0.2">
      <c r="A302" s="139"/>
      <c r="B302" s="140"/>
      <c r="C302" s="140"/>
      <c r="D302" s="133"/>
      <c r="E302" s="141"/>
      <c r="F302" s="140"/>
      <c r="G302" s="142"/>
      <c r="H302" s="143"/>
      <c r="I302" s="136"/>
      <c r="J302" s="131"/>
      <c r="K302" s="140"/>
      <c r="L302" s="140"/>
      <c r="M302" s="131"/>
      <c r="N302" s="144"/>
      <c r="O302" s="153"/>
      <c r="P302" s="138" t="str">
        <f t="shared" si="11"/>
        <v/>
      </c>
      <c r="Q302" s="144"/>
      <c r="R302" s="203" t="str">
        <f t="shared" si="12"/>
        <v/>
      </c>
      <c r="S302" s="230"/>
    </row>
    <row r="303" spans="1:19" s="129" customFormat="1" x14ac:dyDescent="0.2">
      <c r="A303" s="139"/>
      <c r="B303" s="140"/>
      <c r="C303" s="140"/>
      <c r="D303" s="133"/>
      <c r="E303" s="141"/>
      <c r="F303" s="140"/>
      <c r="G303" s="142"/>
      <c r="H303" s="143"/>
      <c r="I303" s="136"/>
      <c r="J303" s="131"/>
      <c r="K303" s="140"/>
      <c r="L303" s="140"/>
      <c r="M303" s="131"/>
      <c r="N303" s="144"/>
      <c r="O303" s="153"/>
      <c r="P303" s="138" t="str">
        <f t="shared" si="11"/>
        <v/>
      </c>
      <c r="Q303" s="144"/>
      <c r="R303" s="203" t="str">
        <f t="shared" si="12"/>
        <v/>
      </c>
      <c r="S303" s="230"/>
    </row>
    <row r="304" spans="1:19" s="129" customFormat="1" x14ac:dyDescent="0.2">
      <c r="A304" s="139"/>
      <c r="B304" s="140"/>
      <c r="C304" s="140"/>
      <c r="D304" s="133"/>
      <c r="E304" s="141"/>
      <c r="F304" s="140"/>
      <c r="G304" s="142"/>
      <c r="H304" s="143"/>
      <c r="I304" s="136"/>
      <c r="J304" s="131"/>
      <c r="K304" s="140"/>
      <c r="L304" s="140"/>
      <c r="M304" s="131"/>
      <c r="N304" s="144"/>
      <c r="O304" s="153"/>
      <c r="P304" s="138" t="str">
        <f t="shared" si="11"/>
        <v/>
      </c>
      <c r="Q304" s="144"/>
      <c r="R304" s="203" t="str">
        <f t="shared" si="12"/>
        <v/>
      </c>
      <c r="S304" s="230"/>
    </row>
    <row r="305" spans="1:19" s="129" customFormat="1" x14ac:dyDescent="0.2">
      <c r="A305" s="139"/>
      <c r="B305" s="140"/>
      <c r="C305" s="140"/>
      <c r="D305" s="133"/>
      <c r="E305" s="141"/>
      <c r="F305" s="140"/>
      <c r="G305" s="142"/>
      <c r="H305" s="143"/>
      <c r="I305" s="136"/>
      <c r="J305" s="131"/>
      <c r="K305" s="140"/>
      <c r="L305" s="140"/>
      <c r="M305" s="131"/>
      <c r="N305" s="144"/>
      <c r="O305" s="153"/>
      <c r="P305" s="138" t="str">
        <f t="shared" si="11"/>
        <v/>
      </c>
      <c r="Q305" s="144"/>
      <c r="R305" s="203" t="str">
        <f t="shared" si="12"/>
        <v/>
      </c>
      <c r="S305" s="230"/>
    </row>
    <row r="306" spans="1:19" s="129" customFormat="1" x14ac:dyDescent="0.2">
      <c r="A306" s="139"/>
      <c r="B306" s="140"/>
      <c r="C306" s="140"/>
      <c r="D306" s="133"/>
      <c r="E306" s="141"/>
      <c r="F306" s="140"/>
      <c r="G306" s="142"/>
      <c r="H306" s="143"/>
      <c r="I306" s="136"/>
      <c r="J306" s="131"/>
      <c r="K306" s="140"/>
      <c r="L306" s="140"/>
      <c r="M306" s="131"/>
      <c r="N306" s="144"/>
      <c r="O306" s="153"/>
      <c r="P306" s="138" t="str">
        <f t="shared" si="11"/>
        <v/>
      </c>
      <c r="Q306" s="144"/>
      <c r="R306" s="203" t="str">
        <f t="shared" si="12"/>
        <v/>
      </c>
      <c r="S306" s="230"/>
    </row>
    <row r="307" spans="1:19" s="129" customFormat="1" x14ac:dyDescent="0.2">
      <c r="A307" s="139"/>
      <c r="B307" s="140"/>
      <c r="C307" s="140"/>
      <c r="D307" s="133"/>
      <c r="E307" s="141"/>
      <c r="F307" s="140"/>
      <c r="G307" s="142"/>
      <c r="H307" s="143"/>
      <c r="I307" s="136"/>
      <c r="J307" s="131"/>
      <c r="K307" s="140"/>
      <c r="L307" s="140"/>
      <c r="M307" s="131"/>
      <c r="N307" s="144"/>
      <c r="O307" s="153"/>
      <c r="P307" s="138" t="str">
        <f t="shared" si="11"/>
        <v/>
      </c>
      <c r="Q307" s="144"/>
      <c r="R307" s="203" t="str">
        <f t="shared" si="12"/>
        <v/>
      </c>
      <c r="S307" s="230"/>
    </row>
    <row r="308" spans="1:19" s="129" customFormat="1" x14ac:dyDescent="0.2">
      <c r="A308" s="139"/>
      <c r="B308" s="140"/>
      <c r="C308" s="140"/>
      <c r="D308" s="133"/>
      <c r="E308" s="141"/>
      <c r="F308" s="140"/>
      <c r="G308" s="142"/>
      <c r="H308" s="143"/>
      <c r="I308" s="136"/>
      <c r="J308" s="131"/>
      <c r="K308" s="140"/>
      <c r="L308" s="140"/>
      <c r="M308" s="131"/>
      <c r="N308" s="144"/>
      <c r="O308" s="153"/>
      <c r="P308" s="138" t="str">
        <f t="shared" si="11"/>
        <v/>
      </c>
      <c r="Q308" s="144"/>
      <c r="R308" s="203" t="str">
        <f t="shared" si="12"/>
        <v/>
      </c>
      <c r="S308" s="230"/>
    </row>
    <row r="309" spans="1:19" s="129" customFormat="1" x14ac:dyDescent="0.2">
      <c r="A309" s="139"/>
      <c r="B309" s="140"/>
      <c r="C309" s="140"/>
      <c r="D309" s="133"/>
      <c r="E309" s="141"/>
      <c r="F309" s="140"/>
      <c r="G309" s="142"/>
      <c r="H309" s="143"/>
      <c r="I309" s="136"/>
      <c r="J309" s="131"/>
      <c r="K309" s="140"/>
      <c r="L309" s="140"/>
      <c r="M309" s="131"/>
      <c r="N309" s="144"/>
      <c r="O309" s="153"/>
      <c r="P309" s="138" t="str">
        <f t="shared" si="11"/>
        <v/>
      </c>
      <c r="Q309" s="144"/>
      <c r="R309" s="203" t="str">
        <f t="shared" si="12"/>
        <v/>
      </c>
      <c r="S309" s="230"/>
    </row>
    <row r="310" spans="1:19" s="129" customFormat="1" x14ac:dyDescent="0.2">
      <c r="A310" s="139"/>
      <c r="B310" s="140"/>
      <c r="C310" s="140"/>
      <c r="D310" s="133"/>
      <c r="E310" s="141"/>
      <c r="F310" s="140"/>
      <c r="G310" s="142"/>
      <c r="H310" s="143"/>
      <c r="I310" s="136"/>
      <c r="J310" s="131"/>
      <c r="K310" s="140"/>
      <c r="L310" s="140"/>
      <c r="M310" s="131"/>
      <c r="N310" s="144"/>
      <c r="O310" s="153"/>
      <c r="P310" s="138" t="str">
        <f t="shared" si="11"/>
        <v/>
      </c>
      <c r="Q310" s="144"/>
      <c r="R310" s="203" t="str">
        <f t="shared" si="12"/>
        <v/>
      </c>
      <c r="S310" s="230"/>
    </row>
    <row r="311" spans="1:19" s="129" customFormat="1" x14ac:dyDescent="0.2">
      <c r="A311" s="139"/>
      <c r="B311" s="140"/>
      <c r="C311" s="140"/>
      <c r="D311" s="133"/>
      <c r="E311" s="141"/>
      <c r="F311" s="140"/>
      <c r="G311" s="142"/>
      <c r="H311" s="143"/>
      <c r="I311" s="136"/>
      <c r="J311" s="131"/>
      <c r="K311" s="140"/>
      <c r="L311" s="140"/>
      <c r="M311" s="131"/>
      <c r="N311" s="144"/>
      <c r="O311" s="153"/>
      <c r="P311" s="138" t="str">
        <f t="shared" si="11"/>
        <v/>
      </c>
      <c r="Q311" s="144"/>
      <c r="R311" s="203" t="str">
        <f t="shared" si="12"/>
        <v/>
      </c>
      <c r="S311" s="230"/>
    </row>
    <row r="312" spans="1:19" s="129" customFormat="1" x14ac:dyDescent="0.2">
      <c r="A312" s="139"/>
      <c r="B312" s="140"/>
      <c r="C312" s="140"/>
      <c r="D312" s="133"/>
      <c r="E312" s="141"/>
      <c r="F312" s="140"/>
      <c r="G312" s="142"/>
      <c r="H312" s="143"/>
      <c r="I312" s="136"/>
      <c r="J312" s="131"/>
      <c r="K312" s="140"/>
      <c r="L312" s="140"/>
      <c r="M312" s="131"/>
      <c r="N312" s="144"/>
      <c r="O312" s="153"/>
      <c r="P312" s="138" t="str">
        <f t="shared" si="11"/>
        <v/>
      </c>
      <c r="Q312" s="144"/>
      <c r="R312" s="203" t="str">
        <f t="shared" si="12"/>
        <v/>
      </c>
      <c r="S312" s="230"/>
    </row>
    <row r="313" spans="1:19" s="129" customFormat="1" x14ac:dyDescent="0.2">
      <c r="A313" s="139"/>
      <c r="B313" s="140"/>
      <c r="C313" s="140"/>
      <c r="D313" s="133"/>
      <c r="E313" s="141"/>
      <c r="F313" s="140"/>
      <c r="G313" s="142"/>
      <c r="H313" s="143"/>
      <c r="I313" s="136"/>
      <c r="J313" s="131"/>
      <c r="K313" s="140"/>
      <c r="L313" s="140"/>
      <c r="M313" s="131"/>
      <c r="N313" s="144"/>
      <c r="O313" s="153"/>
      <c r="P313" s="138" t="str">
        <f t="shared" si="11"/>
        <v/>
      </c>
      <c r="Q313" s="144"/>
      <c r="R313" s="203" t="str">
        <f t="shared" si="12"/>
        <v/>
      </c>
      <c r="S313" s="230"/>
    </row>
    <row r="314" spans="1:19" s="129" customFormat="1" x14ac:dyDescent="0.2">
      <c r="A314" s="139"/>
      <c r="B314" s="140"/>
      <c r="C314" s="140"/>
      <c r="D314" s="133"/>
      <c r="E314" s="141"/>
      <c r="F314" s="140"/>
      <c r="G314" s="142"/>
      <c r="H314" s="143"/>
      <c r="I314" s="136"/>
      <c r="J314" s="131"/>
      <c r="K314" s="140"/>
      <c r="L314" s="140"/>
      <c r="M314" s="131"/>
      <c r="N314" s="144"/>
      <c r="O314" s="153"/>
      <c r="P314" s="138" t="str">
        <f t="shared" si="11"/>
        <v/>
      </c>
      <c r="Q314" s="144"/>
      <c r="R314" s="203" t="str">
        <f t="shared" si="12"/>
        <v/>
      </c>
      <c r="S314" s="230"/>
    </row>
    <row r="315" spans="1:19" s="129" customFormat="1" x14ac:dyDescent="0.2">
      <c r="A315" s="139"/>
      <c r="B315" s="140"/>
      <c r="C315" s="140"/>
      <c r="D315" s="133"/>
      <c r="E315" s="141"/>
      <c r="F315" s="140"/>
      <c r="G315" s="142"/>
      <c r="H315" s="143"/>
      <c r="I315" s="136"/>
      <c r="J315" s="131"/>
      <c r="K315" s="140"/>
      <c r="L315" s="140"/>
      <c r="M315" s="131"/>
      <c r="N315" s="144"/>
      <c r="O315" s="153"/>
      <c r="P315" s="138" t="str">
        <f t="shared" si="11"/>
        <v/>
      </c>
      <c r="Q315" s="144"/>
      <c r="R315" s="203" t="str">
        <f t="shared" si="12"/>
        <v/>
      </c>
      <c r="S315" s="230"/>
    </row>
    <row r="316" spans="1:19" s="129" customFormat="1" x14ac:dyDescent="0.2">
      <c r="A316" s="139"/>
      <c r="B316" s="140"/>
      <c r="C316" s="140"/>
      <c r="D316" s="133"/>
      <c r="E316" s="141"/>
      <c r="F316" s="140"/>
      <c r="G316" s="142"/>
      <c r="H316" s="143"/>
      <c r="I316" s="136"/>
      <c r="J316" s="131"/>
      <c r="K316" s="140"/>
      <c r="L316" s="140"/>
      <c r="M316" s="131"/>
      <c r="N316" s="144"/>
      <c r="O316" s="153"/>
      <c r="P316" s="138" t="str">
        <f t="shared" si="11"/>
        <v/>
      </c>
      <c r="Q316" s="144"/>
      <c r="R316" s="203" t="str">
        <f t="shared" si="12"/>
        <v/>
      </c>
      <c r="S316" s="230"/>
    </row>
    <row r="317" spans="1:19" s="129" customFormat="1" x14ac:dyDescent="0.2">
      <c r="A317" s="139"/>
      <c r="B317" s="140"/>
      <c r="C317" s="140"/>
      <c r="D317" s="133"/>
      <c r="E317" s="141"/>
      <c r="F317" s="140"/>
      <c r="G317" s="142"/>
      <c r="H317" s="143"/>
      <c r="I317" s="136"/>
      <c r="J317" s="131"/>
      <c r="K317" s="140"/>
      <c r="L317" s="140"/>
      <c r="M317" s="131"/>
      <c r="N317" s="144"/>
      <c r="O317" s="153"/>
      <c r="P317" s="138" t="str">
        <f t="shared" si="11"/>
        <v/>
      </c>
      <c r="Q317" s="144"/>
      <c r="R317" s="203" t="str">
        <f t="shared" si="12"/>
        <v/>
      </c>
      <c r="S317" s="230"/>
    </row>
    <row r="318" spans="1:19" s="129" customFormat="1" x14ac:dyDescent="0.2">
      <c r="A318" s="139"/>
      <c r="B318" s="140"/>
      <c r="C318" s="140"/>
      <c r="D318" s="133"/>
      <c r="E318" s="141"/>
      <c r="F318" s="140"/>
      <c r="G318" s="142"/>
      <c r="H318" s="143"/>
      <c r="I318" s="136"/>
      <c r="J318" s="131"/>
      <c r="K318" s="140"/>
      <c r="L318" s="140"/>
      <c r="M318" s="131"/>
      <c r="N318" s="144"/>
      <c r="O318" s="153"/>
      <c r="P318" s="138" t="str">
        <f t="shared" si="11"/>
        <v/>
      </c>
      <c r="Q318" s="144"/>
      <c r="R318" s="203" t="str">
        <f t="shared" si="12"/>
        <v/>
      </c>
      <c r="S318" s="230"/>
    </row>
    <row r="319" spans="1:19" s="129" customFormat="1" x14ac:dyDescent="0.2">
      <c r="A319" s="139"/>
      <c r="B319" s="140"/>
      <c r="C319" s="140"/>
      <c r="D319" s="133"/>
      <c r="E319" s="141"/>
      <c r="F319" s="140"/>
      <c r="G319" s="142"/>
      <c r="H319" s="143"/>
      <c r="I319" s="136"/>
      <c r="J319" s="131"/>
      <c r="K319" s="140"/>
      <c r="L319" s="140"/>
      <c r="M319" s="131"/>
      <c r="N319" s="144"/>
      <c r="O319" s="153"/>
      <c r="P319" s="138" t="str">
        <f t="shared" si="11"/>
        <v/>
      </c>
      <c r="Q319" s="144"/>
      <c r="R319" s="203" t="str">
        <f t="shared" si="12"/>
        <v/>
      </c>
      <c r="S319" s="230"/>
    </row>
    <row r="320" spans="1:19" s="129" customFormat="1" x14ac:dyDescent="0.2">
      <c r="A320" s="139"/>
      <c r="B320" s="140"/>
      <c r="C320" s="140"/>
      <c r="D320" s="133"/>
      <c r="E320" s="141"/>
      <c r="F320" s="140"/>
      <c r="G320" s="142"/>
      <c r="H320" s="143"/>
      <c r="I320" s="136"/>
      <c r="J320" s="131"/>
      <c r="K320" s="140"/>
      <c r="L320" s="140"/>
      <c r="M320" s="131"/>
      <c r="N320" s="144"/>
      <c r="O320" s="153"/>
      <c r="P320" s="138" t="str">
        <f t="shared" si="11"/>
        <v/>
      </c>
      <c r="Q320" s="144"/>
      <c r="R320" s="203" t="str">
        <f t="shared" si="12"/>
        <v/>
      </c>
      <c r="S320" s="230"/>
    </row>
    <row r="321" spans="1:19" s="129" customFormat="1" x14ac:dyDescent="0.2">
      <c r="A321" s="139"/>
      <c r="B321" s="140"/>
      <c r="C321" s="140"/>
      <c r="D321" s="133"/>
      <c r="E321" s="141"/>
      <c r="F321" s="140"/>
      <c r="G321" s="142"/>
      <c r="H321" s="143"/>
      <c r="I321" s="136"/>
      <c r="J321" s="131"/>
      <c r="K321" s="140"/>
      <c r="L321" s="140"/>
      <c r="M321" s="131"/>
      <c r="N321" s="144"/>
      <c r="O321" s="153"/>
      <c r="P321" s="138" t="str">
        <f t="shared" si="11"/>
        <v/>
      </c>
      <c r="Q321" s="144"/>
      <c r="R321" s="203" t="str">
        <f t="shared" si="12"/>
        <v/>
      </c>
      <c r="S321" s="230"/>
    </row>
    <row r="322" spans="1:19" s="129" customFormat="1" x14ac:dyDescent="0.2">
      <c r="A322" s="139"/>
      <c r="B322" s="140"/>
      <c r="C322" s="140"/>
      <c r="D322" s="133"/>
      <c r="E322" s="141"/>
      <c r="F322" s="140"/>
      <c r="G322" s="142"/>
      <c r="H322" s="143"/>
      <c r="I322" s="136"/>
      <c r="J322" s="131"/>
      <c r="K322" s="140"/>
      <c r="L322" s="140"/>
      <c r="M322" s="131"/>
      <c r="N322" s="144"/>
      <c r="O322" s="153"/>
      <c r="P322" s="138" t="str">
        <f t="shared" si="11"/>
        <v/>
      </c>
      <c r="Q322" s="144"/>
      <c r="R322" s="203" t="str">
        <f t="shared" si="12"/>
        <v/>
      </c>
      <c r="S322" s="230"/>
    </row>
    <row r="323" spans="1:19" s="129" customFormat="1" x14ac:dyDescent="0.2">
      <c r="A323" s="139"/>
      <c r="B323" s="140"/>
      <c r="C323" s="140"/>
      <c r="D323" s="133"/>
      <c r="E323" s="141"/>
      <c r="F323" s="140"/>
      <c r="G323" s="142"/>
      <c r="H323" s="143"/>
      <c r="I323" s="136"/>
      <c r="J323" s="131"/>
      <c r="K323" s="140"/>
      <c r="L323" s="140"/>
      <c r="M323" s="131"/>
      <c r="N323" s="144"/>
      <c r="O323" s="153"/>
      <c r="P323" s="138" t="str">
        <f t="shared" si="11"/>
        <v/>
      </c>
      <c r="Q323" s="144"/>
      <c r="R323" s="203" t="str">
        <f t="shared" si="12"/>
        <v/>
      </c>
      <c r="S323" s="230"/>
    </row>
    <row r="324" spans="1:19" s="129" customFormat="1" x14ac:dyDescent="0.2">
      <c r="A324" s="139"/>
      <c r="B324" s="140"/>
      <c r="C324" s="140"/>
      <c r="D324" s="133"/>
      <c r="E324" s="141"/>
      <c r="F324" s="140"/>
      <c r="G324" s="142"/>
      <c r="H324" s="143"/>
      <c r="I324" s="136"/>
      <c r="J324" s="131"/>
      <c r="K324" s="140"/>
      <c r="L324" s="140"/>
      <c r="M324" s="131"/>
      <c r="N324" s="144"/>
      <c r="O324" s="153"/>
      <c r="P324" s="138" t="str">
        <f t="shared" si="11"/>
        <v/>
      </c>
      <c r="Q324" s="144"/>
      <c r="R324" s="203" t="str">
        <f t="shared" si="12"/>
        <v/>
      </c>
      <c r="S324" s="230"/>
    </row>
    <row r="325" spans="1:19" s="129" customFormat="1" x14ac:dyDescent="0.2">
      <c r="A325" s="139"/>
      <c r="B325" s="140"/>
      <c r="C325" s="140"/>
      <c r="D325" s="133"/>
      <c r="E325" s="141"/>
      <c r="F325" s="140"/>
      <c r="G325" s="142"/>
      <c r="H325" s="143"/>
      <c r="I325" s="136"/>
      <c r="J325" s="131"/>
      <c r="K325" s="140"/>
      <c r="L325" s="140"/>
      <c r="M325" s="131"/>
      <c r="N325" s="144"/>
      <c r="O325" s="153"/>
      <c r="P325" s="138" t="str">
        <f t="shared" si="11"/>
        <v/>
      </c>
      <c r="Q325" s="144"/>
      <c r="R325" s="203" t="str">
        <f t="shared" si="12"/>
        <v/>
      </c>
      <c r="S325" s="230"/>
    </row>
    <row r="326" spans="1:19" s="129" customFormat="1" x14ac:dyDescent="0.2">
      <c r="A326" s="139"/>
      <c r="B326" s="140"/>
      <c r="C326" s="140"/>
      <c r="D326" s="133"/>
      <c r="E326" s="141"/>
      <c r="F326" s="140"/>
      <c r="G326" s="142"/>
      <c r="H326" s="143"/>
      <c r="I326" s="136"/>
      <c r="J326" s="131"/>
      <c r="K326" s="140"/>
      <c r="L326" s="140"/>
      <c r="M326" s="131"/>
      <c r="N326" s="144"/>
      <c r="O326" s="153"/>
      <c r="P326" s="138" t="str">
        <f t="shared" si="11"/>
        <v/>
      </c>
      <c r="Q326" s="144"/>
      <c r="R326" s="203" t="str">
        <f t="shared" si="12"/>
        <v/>
      </c>
      <c r="S326" s="230"/>
    </row>
    <row r="327" spans="1:19" s="129" customFormat="1" x14ac:dyDescent="0.2">
      <c r="A327" s="139"/>
      <c r="B327" s="140"/>
      <c r="C327" s="140"/>
      <c r="D327" s="133"/>
      <c r="E327" s="141"/>
      <c r="F327" s="140"/>
      <c r="G327" s="142"/>
      <c r="H327" s="143"/>
      <c r="I327" s="136"/>
      <c r="J327" s="131"/>
      <c r="K327" s="140"/>
      <c r="L327" s="140"/>
      <c r="M327" s="131"/>
      <c r="N327" s="144"/>
      <c r="O327" s="153"/>
      <c r="P327" s="138" t="str">
        <f t="shared" si="11"/>
        <v/>
      </c>
      <c r="Q327" s="144"/>
      <c r="R327" s="203" t="str">
        <f t="shared" si="12"/>
        <v/>
      </c>
      <c r="S327" s="230"/>
    </row>
    <row r="328" spans="1:19" s="129" customFormat="1" x14ac:dyDescent="0.2">
      <c r="A328" s="139"/>
      <c r="B328" s="140"/>
      <c r="C328" s="140"/>
      <c r="D328" s="133"/>
      <c r="E328" s="141"/>
      <c r="F328" s="140"/>
      <c r="G328" s="142"/>
      <c r="H328" s="143"/>
      <c r="I328" s="136"/>
      <c r="J328" s="131"/>
      <c r="K328" s="140"/>
      <c r="L328" s="140"/>
      <c r="M328" s="131"/>
      <c r="N328" s="144"/>
      <c r="O328" s="153"/>
      <c r="P328" s="138" t="str">
        <f t="shared" si="11"/>
        <v/>
      </c>
      <c r="Q328" s="144"/>
      <c r="R328" s="203" t="str">
        <f t="shared" si="12"/>
        <v/>
      </c>
      <c r="S328" s="230"/>
    </row>
    <row r="329" spans="1:19" s="129" customFormat="1" x14ac:dyDescent="0.2">
      <c r="A329" s="139"/>
      <c r="B329" s="140"/>
      <c r="C329" s="140"/>
      <c r="D329" s="133"/>
      <c r="E329" s="141"/>
      <c r="F329" s="140"/>
      <c r="G329" s="142"/>
      <c r="H329" s="143"/>
      <c r="I329" s="136"/>
      <c r="J329" s="131"/>
      <c r="K329" s="140"/>
      <c r="L329" s="140"/>
      <c r="M329" s="131"/>
      <c r="N329" s="144"/>
      <c r="O329" s="153"/>
      <c r="P329" s="138" t="str">
        <f t="shared" si="11"/>
        <v/>
      </c>
      <c r="Q329" s="144"/>
      <c r="R329" s="203" t="str">
        <f t="shared" si="12"/>
        <v/>
      </c>
      <c r="S329" s="230"/>
    </row>
    <row r="330" spans="1:19" s="129" customFormat="1" x14ac:dyDescent="0.2">
      <c r="A330" s="139"/>
      <c r="B330" s="140"/>
      <c r="C330" s="140"/>
      <c r="D330" s="133"/>
      <c r="E330" s="141"/>
      <c r="F330" s="140"/>
      <c r="G330" s="142"/>
      <c r="H330" s="143"/>
      <c r="I330" s="136"/>
      <c r="J330" s="131"/>
      <c r="K330" s="140"/>
      <c r="L330" s="140"/>
      <c r="M330" s="131"/>
      <c r="N330" s="144"/>
      <c r="O330" s="153"/>
      <c r="P330" s="138" t="str">
        <f t="shared" si="11"/>
        <v/>
      </c>
      <c r="Q330" s="144"/>
      <c r="R330" s="203" t="str">
        <f t="shared" si="12"/>
        <v/>
      </c>
      <c r="S330" s="230"/>
    </row>
    <row r="331" spans="1:19" s="129" customFormat="1" x14ac:dyDescent="0.2">
      <c r="A331" s="139"/>
      <c r="B331" s="140"/>
      <c r="C331" s="140"/>
      <c r="D331" s="133"/>
      <c r="E331" s="141"/>
      <c r="F331" s="140"/>
      <c r="G331" s="142"/>
      <c r="H331" s="143"/>
      <c r="I331" s="136"/>
      <c r="J331" s="131"/>
      <c r="K331" s="140"/>
      <c r="L331" s="140"/>
      <c r="M331" s="131"/>
      <c r="N331" s="144"/>
      <c r="O331" s="153"/>
      <c r="P331" s="138" t="str">
        <f t="shared" si="11"/>
        <v/>
      </c>
      <c r="Q331" s="144"/>
      <c r="R331" s="203" t="str">
        <f t="shared" si="12"/>
        <v/>
      </c>
      <c r="S331" s="230"/>
    </row>
    <row r="332" spans="1:19" s="129" customFormat="1" x14ac:dyDescent="0.2">
      <c r="A332" s="139"/>
      <c r="B332" s="140"/>
      <c r="C332" s="140"/>
      <c r="D332" s="133"/>
      <c r="E332" s="141"/>
      <c r="F332" s="140"/>
      <c r="G332" s="142"/>
      <c r="H332" s="143"/>
      <c r="I332" s="136"/>
      <c r="J332" s="131"/>
      <c r="K332" s="140"/>
      <c r="L332" s="140"/>
      <c r="M332" s="131"/>
      <c r="N332" s="144"/>
      <c r="O332" s="153"/>
      <c r="P332" s="138" t="str">
        <f t="shared" si="11"/>
        <v/>
      </c>
      <c r="Q332" s="144"/>
      <c r="R332" s="203" t="str">
        <f t="shared" si="12"/>
        <v/>
      </c>
      <c r="S332" s="230"/>
    </row>
    <row r="333" spans="1:19" s="129" customFormat="1" x14ac:dyDescent="0.2">
      <c r="A333" s="139"/>
      <c r="B333" s="140"/>
      <c r="C333" s="140"/>
      <c r="D333" s="133"/>
      <c r="E333" s="141"/>
      <c r="F333" s="140"/>
      <c r="G333" s="142"/>
      <c r="H333" s="143"/>
      <c r="I333" s="136"/>
      <c r="J333" s="131"/>
      <c r="K333" s="140"/>
      <c r="L333" s="140"/>
      <c r="M333" s="131"/>
      <c r="N333" s="144"/>
      <c r="O333" s="153"/>
      <c r="P333" s="138" t="str">
        <f t="shared" ref="P333:P396" si="13">IF(OR(O333=0,N333=0),"",O333-N333)</f>
        <v/>
      </c>
      <c r="Q333" s="144"/>
      <c r="R333" s="203" t="str">
        <f t="shared" ref="R333:R396" si="14">IF(OR(Q333=0,N333=0),"",Q333-N333)</f>
        <v/>
      </c>
      <c r="S333" s="230"/>
    </row>
    <row r="334" spans="1:19" s="129" customFormat="1" x14ac:dyDescent="0.2">
      <c r="A334" s="139"/>
      <c r="B334" s="140"/>
      <c r="C334" s="140"/>
      <c r="D334" s="133"/>
      <c r="E334" s="141"/>
      <c r="F334" s="140"/>
      <c r="G334" s="142"/>
      <c r="H334" s="143"/>
      <c r="I334" s="136"/>
      <c r="J334" s="131"/>
      <c r="K334" s="140"/>
      <c r="L334" s="140"/>
      <c r="M334" s="131"/>
      <c r="N334" s="144"/>
      <c r="O334" s="153"/>
      <c r="P334" s="138" t="str">
        <f t="shared" si="13"/>
        <v/>
      </c>
      <c r="Q334" s="144"/>
      <c r="R334" s="203" t="str">
        <f t="shared" si="14"/>
        <v/>
      </c>
      <c r="S334" s="230"/>
    </row>
    <row r="335" spans="1:19" s="129" customFormat="1" x14ac:dyDescent="0.2">
      <c r="A335" s="139"/>
      <c r="B335" s="140"/>
      <c r="C335" s="140"/>
      <c r="D335" s="133"/>
      <c r="E335" s="141"/>
      <c r="F335" s="140"/>
      <c r="G335" s="142"/>
      <c r="H335" s="143"/>
      <c r="I335" s="136"/>
      <c r="J335" s="131"/>
      <c r="K335" s="140"/>
      <c r="L335" s="140"/>
      <c r="M335" s="131"/>
      <c r="N335" s="144"/>
      <c r="O335" s="153"/>
      <c r="P335" s="138" t="str">
        <f t="shared" si="13"/>
        <v/>
      </c>
      <c r="Q335" s="144"/>
      <c r="R335" s="203" t="str">
        <f t="shared" si="14"/>
        <v/>
      </c>
      <c r="S335" s="230"/>
    </row>
    <row r="336" spans="1:19" s="129" customFormat="1" x14ac:dyDescent="0.2">
      <c r="A336" s="139"/>
      <c r="B336" s="140"/>
      <c r="C336" s="140"/>
      <c r="D336" s="133"/>
      <c r="E336" s="141"/>
      <c r="F336" s="140"/>
      <c r="G336" s="142"/>
      <c r="H336" s="143"/>
      <c r="I336" s="136"/>
      <c r="J336" s="131"/>
      <c r="K336" s="140"/>
      <c r="L336" s="140"/>
      <c r="M336" s="131"/>
      <c r="N336" s="144"/>
      <c r="O336" s="153"/>
      <c r="P336" s="138" t="str">
        <f t="shared" si="13"/>
        <v/>
      </c>
      <c r="Q336" s="144"/>
      <c r="R336" s="203" t="str">
        <f t="shared" si="14"/>
        <v/>
      </c>
      <c r="S336" s="230"/>
    </row>
    <row r="337" spans="1:19" s="129" customFormat="1" x14ac:dyDescent="0.2">
      <c r="A337" s="139"/>
      <c r="B337" s="140"/>
      <c r="C337" s="140"/>
      <c r="D337" s="133"/>
      <c r="E337" s="141"/>
      <c r="F337" s="140"/>
      <c r="G337" s="142"/>
      <c r="H337" s="143"/>
      <c r="I337" s="136"/>
      <c r="J337" s="131"/>
      <c r="K337" s="140"/>
      <c r="L337" s="140"/>
      <c r="M337" s="131"/>
      <c r="N337" s="144"/>
      <c r="O337" s="153"/>
      <c r="P337" s="138" t="str">
        <f t="shared" si="13"/>
        <v/>
      </c>
      <c r="Q337" s="144"/>
      <c r="R337" s="203" t="str">
        <f t="shared" si="14"/>
        <v/>
      </c>
      <c r="S337" s="230"/>
    </row>
    <row r="338" spans="1:19" s="129" customFormat="1" x14ac:dyDescent="0.2">
      <c r="A338" s="139"/>
      <c r="B338" s="140"/>
      <c r="C338" s="140"/>
      <c r="D338" s="133"/>
      <c r="E338" s="141"/>
      <c r="F338" s="140"/>
      <c r="G338" s="142"/>
      <c r="H338" s="143"/>
      <c r="I338" s="136"/>
      <c r="J338" s="131"/>
      <c r="K338" s="140"/>
      <c r="L338" s="140"/>
      <c r="M338" s="131"/>
      <c r="N338" s="144"/>
      <c r="O338" s="153"/>
      <c r="P338" s="138" t="str">
        <f t="shared" si="13"/>
        <v/>
      </c>
      <c r="Q338" s="144"/>
      <c r="R338" s="203" t="str">
        <f t="shared" si="14"/>
        <v/>
      </c>
      <c r="S338" s="230"/>
    </row>
    <row r="339" spans="1:19" s="129" customFormat="1" x14ac:dyDescent="0.2">
      <c r="A339" s="139"/>
      <c r="B339" s="140"/>
      <c r="C339" s="140"/>
      <c r="D339" s="133"/>
      <c r="E339" s="141"/>
      <c r="F339" s="140"/>
      <c r="G339" s="142"/>
      <c r="H339" s="143"/>
      <c r="I339" s="136"/>
      <c r="J339" s="131"/>
      <c r="K339" s="140"/>
      <c r="L339" s="140"/>
      <c r="M339" s="131"/>
      <c r="N339" s="144"/>
      <c r="O339" s="153"/>
      <c r="P339" s="138" t="str">
        <f t="shared" si="13"/>
        <v/>
      </c>
      <c r="Q339" s="144"/>
      <c r="R339" s="203" t="str">
        <f t="shared" si="14"/>
        <v/>
      </c>
      <c r="S339" s="230"/>
    </row>
    <row r="340" spans="1:19" s="129" customFormat="1" x14ac:dyDescent="0.2">
      <c r="A340" s="139"/>
      <c r="B340" s="140"/>
      <c r="C340" s="140"/>
      <c r="D340" s="133"/>
      <c r="E340" s="141"/>
      <c r="F340" s="140"/>
      <c r="G340" s="142"/>
      <c r="H340" s="143"/>
      <c r="I340" s="136"/>
      <c r="J340" s="131"/>
      <c r="K340" s="140"/>
      <c r="L340" s="140"/>
      <c r="M340" s="131"/>
      <c r="N340" s="144"/>
      <c r="O340" s="153"/>
      <c r="P340" s="138" t="str">
        <f t="shared" si="13"/>
        <v/>
      </c>
      <c r="Q340" s="144"/>
      <c r="R340" s="203" t="str">
        <f t="shared" si="14"/>
        <v/>
      </c>
      <c r="S340" s="230"/>
    </row>
    <row r="341" spans="1:19" s="129" customFormat="1" x14ac:dyDescent="0.2">
      <c r="A341" s="139"/>
      <c r="B341" s="140"/>
      <c r="C341" s="140"/>
      <c r="D341" s="133"/>
      <c r="E341" s="141"/>
      <c r="F341" s="140"/>
      <c r="G341" s="142"/>
      <c r="H341" s="143"/>
      <c r="I341" s="136"/>
      <c r="J341" s="131"/>
      <c r="K341" s="140"/>
      <c r="L341" s="140"/>
      <c r="M341" s="131"/>
      <c r="N341" s="144"/>
      <c r="O341" s="153"/>
      <c r="P341" s="138" t="str">
        <f t="shared" si="13"/>
        <v/>
      </c>
      <c r="Q341" s="144"/>
      <c r="R341" s="203" t="str">
        <f t="shared" si="14"/>
        <v/>
      </c>
      <c r="S341" s="230"/>
    </row>
    <row r="342" spans="1:19" s="129" customFormat="1" x14ac:dyDescent="0.2">
      <c r="A342" s="139"/>
      <c r="B342" s="140"/>
      <c r="C342" s="140"/>
      <c r="D342" s="133"/>
      <c r="E342" s="141"/>
      <c r="F342" s="140"/>
      <c r="G342" s="142"/>
      <c r="H342" s="143"/>
      <c r="I342" s="136"/>
      <c r="J342" s="131"/>
      <c r="K342" s="140"/>
      <c r="L342" s="140"/>
      <c r="M342" s="131"/>
      <c r="N342" s="144"/>
      <c r="O342" s="153"/>
      <c r="P342" s="138" t="str">
        <f t="shared" si="13"/>
        <v/>
      </c>
      <c r="Q342" s="144"/>
      <c r="R342" s="203" t="str">
        <f t="shared" si="14"/>
        <v/>
      </c>
      <c r="S342" s="230"/>
    </row>
    <row r="343" spans="1:19" s="129" customFormat="1" x14ac:dyDescent="0.2">
      <c r="A343" s="139"/>
      <c r="B343" s="140"/>
      <c r="C343" s="140"/>
      <c r="D343" s="133"/>
      <c r="E343" s="141"/>
      <c r="F343" s="140"/>
      <c r="G343" s="142"/>
      <c r="H343" s="143"/>
      <c r="I343" s="136"/>
      <c r="J343" s="131"/>
      <c r="K343" s="140"/>
      <c r="L343" s="140"/>
      <c r="M343" s="131"/>
      <c r="N343" s="144"/>
      <c r="O343" s="153"/>
      <c r="P343" s="138" t="str">
        <f t="shared" si="13"/>
        <v/>
      </c>
      <c r="Q343" s="144"/>
      <c r="R343" s="203" t="str">
        <f t="shared" si="14"/>
        <v/>
      </c>
      <c r="S343" s="230"/>
    </row>
    <row r="344" spans="1:19" s="129" customFormat="1" x14ac:dyDescent="0.2">
      <c r="A344" s="139"/>
      <c r="B344" s="140"/>
      <c r="C344" s="140"/>
      <c r="D344" s="133"/>
      <c r="E344" s="141"/>
      <c r="F344" s="140"/>
      <c r="G344" s="142"/>
      <c r="H344" s="143"/>
      <c r="I344" s="136"/>
      <c r="J344" s="131"/>
      <c r="K344" s="140"/>
      <c r="L344" s="140"/>
      <c r="M344" s="131"/>
      <c r="N344" s="144"/>
      <c r="O344" s="153"/>
      <c r="P344" s="138" t="str">
        <f t="shared" si="13"/>
        <v/>
      </c>
      <c r="Q344" s="144"/>
      <c r="R344" s="203" t="str">
        <f t="shared" si="14"/>
        <v/>
      </c>
      <c r="S344" s="230"/>
    </row>
    <row r="345" spans="1:19" s="129" customFormat="1" x14ac:dyDescent="0.2">
      <c r="A345" s="139"/>
      <c r="B345" s="140"/>
      <c r="C345" s="140"/>
      <c r="D345" s="133"/>
      <c r="E345" s="141"/>
      <c r="F345" s="140"/>
      <c r="G345" s="142"/>
      <c r="H345" s="143"/>
      <c r="I345" s="136"/>
      <c r="J345" s="131"/>
      <c r="K345" s="140"/>
      <c r="L345" s="140"/>
      <c r="M345" s="131"/>
      <c r="N345" s="144"/>
      <c r="O345" s="153"/>
      <c r="P345" s="138" t="str">
        <f t="shared" si="13"/>
        <v/>
      </c>
      <c r="Q345" s="144"/>
      <c r="R345" s="203" t="str">
        <f t="shared" si="14"/>
        <v/>
      </c>
      <c r="S345" s="230"/>
    </row>
    <row r="346" spans="1:19" s="129" customFormat="1" x14ac:dyDescent="0.2">
      <c r="A346" s="139"/>
      <c r="B346" s="140"/>
      <c r="C346" s="140"/>
      <c r="D346" s="133"/>
      <c r="E346" s="141"/>
      <c r="F346" s="140"/>
      <c r="G346" s="142"/>
      <c r="H346" s="143"/>
      <c r="I346" s="136"/>
      <c r="J346" s="131"/>
      <c r="K346" s="140"/>
      <c r="L346" s="140"/>
      <c r="M346" s="131"/>
      <c r="N346" s="144"/>
      <c r="O346" s="153"/>
      <c r="P346" s="138" t="str">
        <f t="shared" si="13"/>
        <v/>
      </c>
      <c r="Q346" s="144"/>
      <c r="R346" s="203" t="str">
        <f t="shared" si="14"/>
        <v/>
      </c>
      <c r="S346" s="230"/>
    </row>
    <row r="347" spans="1:19" s="129" customFormat="1" x14ac:dyDescent="0.2">
      <c r="A347" s="139"/>
      <c r="B347" s="140"/>
      <c r="C347" s="140"/>
      <c r="D347" s="133"/>
      <c r="E347" s="141"/>
      <c r="F347" s="140"/>
      <c r="G347" s="142"/>
      <c r="H347" s="143"/>
      <c r="I347" s="136"/>
      <c r="J347" s="131"/>
      <c r="K347" s="140"/>
      <c r="L347" s="140"/>
      <c r="M347" s="131"/>
      <c r="N347" s="144"/>
      <c r="O347" s="153"/>
      <c r="P347" s="138" t="str">
        <f t="shared" si="13"/>
        <v/>
      </c>
      <c r="Q347" s="144"/>
      <c r="R347" s="203" t="str">
        <f t="shared" si="14"/>
        <v/>
      </c>
      <c r="S347" s="230"/>
    </row>
    <row r="348" spans="1:19" s="129" customFormat="1" x14ac:dyDescent="0.2">
      <c r="A348" s="139"/>
      <c r="B348" s="140"/>
      <c r="C348" s="140"/>
      <c r="D348" s="133"/>
      <c r="E348" s="141"/>
      <c r="F348" s="140"/>
      <c r="G348" s="142"/>
      <c r="H348" s="143"/>
      <c r="I348" s="136"/>
      <c r="J348" s="131"/>
      <c r="K348" s="140"/>
      <c r="L348" s="140"/>
      <c r="M348" s="131"/>
      <c r="N348" s="144"/>
      <c r="O348" s="153"/>
      <c r="P348" s="138" t="str">
        <f t="shared" si="13"/>
        <v/>
      </c>
      <c r="Q348" s="144"/>
      <c r="R348" s="203" t="str">
        <f t="shared" si="14"/>
        <v/>
      </c>
      <c r="S348" s="230"/>
    </row>
    <row r="349" spans="1:19" s="129" customFormat="1" x14ac:dyDescent="0.2">
      <c r="A349" s="139"/>
      <c r="B349" s="140"/>
      <c r="C349" s="140"/>
      <c r="D349" s="133"/>
      <c r="E349" s="141"/>
      <c r="F349" s="140"/>
      <c r="G349" s="142"/>
      <c r="H349" s="143"/>
      <c r="I349" s="136"/>
      <c r="J349" s="131"/>
      <c r="K349" s="140"/>
      <c r="L349" s="140"/>
      <c r="M349" s="131"/>
      <c r="N349" s="144"/>
      <c r="O349" s="153"/>
      <c r="P349" s="138" t="str">
        <f t="shared" si="13"/>
        <v/>
      </c>
      <c r="Q349" s="144"/>
      <c r="R349" s="203" t="str">
        <f t="shared" si="14"/>
        <v/>
      </c>
      <c r="S349" s="230"/>
    </row>
    <row r="350" spans="1:19" s="129" customFormat="1" x14ac:dyDescent="0.2">
      <c r="A350" s="139"/>
      <c r="B350" s="140"/>
      <c r="C350" s="140"/>
      <c r="D350" s="133"/>
      <c r="E350" s="141"/>
      <c r="F350" s="140"/>
      <c r="G350" s="142"/>
      <c r="H350" s="143"/>
      <c r="I350" s="136"/>
      <c r="J350" s="131"/>
      <c r="K350" s="140"/>
      <c r="L350" s="140"/>
      <c r="M350" s="131"/>
      <c r="N350" s="144"/>
      <c r="O350" s="153"/>
      <c r="P350" s="138" t="str">
        <f t="shared" si="13"/>
        <v/>
      </c>
      <c r="Q350" s="144"/>
      <c r="R350" s="203" t="str">
        <f t="shared" si="14"/>
        <v/>
      </c>
      <c r="S350" s="230"/>
    </row>
    <row r="351" spans="1:19" s="129" customFormat="1" x14ac:dyDescent="0.2">
      <c r="A351" s="139"/>
      <c r="B351" s="140"/>
      <c r="C351" s="140"/>
      <c r="D351" s="133"/>
      <c r="E351" s="141"/>
      <c r="F351" s="140"/>
      <c r="G351" s="142"/>
      <c r="H351" s="143"/>
      <c r="I351" s="136"/>
      <c r="J351" s="131"/>
      <c r="K351" s="140"/>
      <c r="L351" s="140"/>
      <c r="M351" s="131"/>
      <c r="N351" s="144"/>
      <c r="O351" s="153"/>
      <c r="P351" s="138" t="str">
        <f t="shared" si="13"/>
        <v/>
      </c>
      <c r="Q351" s="144"/>
      <c r="R351" s="203" t="str">
        <f t="shared" si="14"/>
        <v/>
      </c>
      <c r="S351" s="230"/>
    </row>
    <row r="352" spans="1:19" s="129" customFormat="1" x14ac:dyDescent="0.2">
      <c r="A352" s="139"/>
      <c r="B352" s="140"/>
      <c r="C352" s="140"/>
      <c r="D352" s="133"/>
      <c r="E352" s="141"/>
      <c r="F352" s="140"/>
      <c r="G352" s="142"/>
      <c r="H352" s="143"/>
      <c r="I352" s="136"/>
      <c r="J352" s="131"/>
      <c r="K352" s="140"/>
      <c r="L352" s="140"/>
      <c r="M352" s="131"/>
      <c r="N352" s="144"/>
      <c r="O352" s="153"/>
      <c r="P352" s="138" t="str">
        <f t="shared" si="13"/>
        <v/>
      </c>
      <c r="Q352" s="144"/>
      <c r="R352" s="203" t="str">
        <f t="shared" si="14"/>
        <v/>
      </c>
      <c r="S352" s="230"/>
    </row>
    <row r="353" spans="1:19" s="129" customFormat="1" x14ac:dyDescent="0.2">
      <c r="A353" s="139"/>
      <c r="B353" s="140"/>
      <c r="C353" s="140"/>
      <c r="D353" s="133"/>
      <c r="E353" s="141"/>
      <c r="F353" s="140"/>
      <c r="G353" s="142"/>
      <c r="H353" s="143"/>
      <c r="I353" s="136"/>
      <c r="J353" s="131"/>
      <c r="K353" s="140"/>
      <c r="L353" s="140"/>
      <c r="M353" s="131"/>
      <c r="N353" s="144"/>
      <c r="O353" s="153"/>
      <c r="P353" s="138" t="str">
        <f t="shared" si="13"/>
        <v/>
      </c>
      <c r="Q353" s="144"/>
      <c r="R353" s="203" t="str">
        <f t="shared" si="14"/>
        <v/>
      </c>
      <c r="S353" s="230"/>
    </row>
    <row r="354" spans="1:19" s="129" customFormat="1" x14ac:dyDescent="0.2">
      <c r="A354" s="139"/>
      <c r="B354" s="140"/>
      <c r="C354" s="140"/>
      <c r="D354" s="133"/>
      <c r="E354" s="141"/>
      <c r="F354" s="140"/>
      <c r="G354" s="142"/>
      <c r="H354" s="143"/>
      <c r="I354" s="136"/>
      <c r="J354" s="131"/>
      <c r="K354" s="140"/>
      <c r="L354" s="140"/>
      <c r="M354" s="131"/>
      <c r="N354" s="144"/>
      <c r="O354" s="153"/>
      <c r="P354" s="138" t="str">
        <f t="shared" si="13"/>
        <v/>
      </c>
      <c r="Q354" s="144"/>
      <c r="R354" s="203" t="str">
        <f t="shared" si="14"/>
        <v/>
      </c>
      <c r="S354" s="230"/>
    </row>
    <row r="355" spans="1:19" s="129" customFormat="1" x14ac:dyDescent="0.2">
      <c r="A355" s="139"/>
      <c r="B355" s="140"/>
      <c r="C355" s="140"/>
      <c r="D355" s="133"/>
      <c r="E355" s="141"/>
      <c r="F355" s="140"/>
      <c r="G355" s="142"/>
      <c r="H355" s="143"/>
      <c r="I355" s="136"/>
      <c r="J355" s="131"/>
      <c r="K355" s="140"/>
      <c r="L355" s="140"/>
      <c r="M355" s="131"/>
      <c r="N355" s="144"/>
      <c r="O355" s="153"/>
      <c r="P355" s="138" t="str">
        <f t="shared" si="13"/>
        <v/>
      </c>
      <c r="Q355" s="144"/>
      <c r="R355" s="203" t="str">
        <f t="shared" si="14"/>
        <v/>
      </c>
      <c r="S355" s="230"/>
    </row>
    <row r="356" spans="1:19" s="129" customFormat="1" x14ac:dyDescent="0.2">
      <c r="A356" s="139"/>
      <c r="B356" s="140"/>
      <c r="C356" s="140"/>
      <c r="D356" s="133"/>
      <c r="E356" s="141"/>
      <c r="F356" s="140"/>
      <c r="G356" s="142"/>
      <c r="H356" s="143"/>
      <c r="I356" s="136"/>
      <c r="J356" s="131"/>
      <c r="K356" s="140"/>
      <c r="L356" s="140"/>
      <c r="M356" s="131"/>
      <c r="N356" s="144"/>
      <c r="O356" s="153"/>
      <c r="P356" s="138" t="str">
        <f t="shared" si="13"/>
        <v/>
      </c>
      <c r="Q356" s="144"/>
      <c r="R356" s="203" t="str">
        <f t="shared" si="14"/>
        <v/>
      </c>
      <c r="S356" s="230"/>
    </row>
    <row r="357" spans="1:19" s="129" customFormat="1" x14ac:dyDescent="0.2">
      <c r="A357" s="139"/>
      <c r="B357" s="140"/>
      <c r="C357" s="140"/>
      <c r="D357" s="133"/>
      <c r="E357" s="141"/>
      <c r="F357" s="140"/>
      <c r="G357" s="142"/>
      <c r="H357" s="143"/>
      <c r="I357" s="136"/>
      <c r="J357" s="131"/>
      <c r="K357" s="140"/>
      <c r="L357" s="140"/>
      <c r="M357" s="131"/>
      <c r="N357" s="144"/>
      <c r="O357" s="153"/>
      <c r="P357" s="138" t="str">
        <f t="shared" si="13"/>
        <v/>
      </c>
      <c r="Q357" s="144"/>
      <c r="R357" s="203" t="str">
        <f t="shared" si="14"/>
        <v/>
      </c>
      <c r="S357" s="230"/>
    </row>
    <row r="358" spans="1:19" s="129" customFormat="1" x14ac:dyDescent="0.2">
      <c r="A358" s="139"/>
      <c r="B358" s="140"/>
      <c r="C358" s="140"/>
      <c r="D358" s="133"/>
      <c r="E358" s="141"/>
      <c r="F358" s="140"/>
      <c r="G358" s="142"/>
      <c r="H358" s="143"/>
      <c r="I358" s="136"/>
      <c r="J358" s="131"/>
      <c r="K358" s="140"/>
      <c r="L358" s="140"/>
      <c r="M358" s="131"/>
      <c r="N358" s="144"/>
      <c r="O358" s="153"/>
      <c r="P358" s="138" t="str">
        <f t="shared" si="13"/>
        <v/>
      </c>
      <c r="Q358" s="144"/>
      <c r="R358" s="203" t="str">
        <f t="shared" si="14"/>
        <v/>
      </c>
      <c r="S358" s="230"/>
    </row>
    <row r="359" spans="1:19" s="129" customFormat="1" x14ac:dyDescent="0.2">
      <c r="A359" s="139"/>
      <c r="B359" s="140"/>
      <c r="C359" s="140"/>
      <c r="D359" s="133"/>
      <c r="E359" s="141"/>
      <c r="F359" s="140"/>
      <c r="G359" s="142"/>
      <c r="H359" s="143"/>
      <c r="I359" s="136"/>
      <c r="J359" s="131"/>
      <c r="K359" s="140"/>
      <c r="L359" s="140"/>
      <c r="M359" s="131"/>
      <c r="N359" s="144"/>
      <c r="O359" s="153"/>
      <c r="P359" s="138" t="str">
        <f t="shared" si="13"/>
        <v/>
      </c>
      <c r="Q359" s="144"/>
      <c r="R359" s="203" t="str">
        <f t="shared" si="14"/>
        <v/>
      </c>
      <c r="S359" s="230"/>
    </row>
    <row r="360" spans="1:19" s="129" customFormat="1" x14ac:dyDescent="0.2">
      <c r="A360" s="139"/>
      <c r="B360" s="140"/>
      <c r="C360" s="140"/>
      <c r="D360" s="133"/>
      <c r="E360" s="141"/>
      <c r="F360" s="140"/>
      <c r="G360" s="142"/>
      <c r="H360" s="143"/>
      <c r="I360" s="136"/>
      <c r="J360" s="131"/>
      <c r="K360" s="140"/>
      <c r="L360" s="140"/>
      <c r="M360" s="131"/>
      <c r="N360" s="144"/>
      <c r="O360" s="153"/>
      <c r="P360" s="138" t="str">
        <f t="shared" si="13"/>
        <v/>
      </c>
      <c r="Q360" s="144"/>
      <c r="R360" s="203" t="str">
        <f t="shared" si="14"/>
        <v/>
      </c>
      <c r="S360" s="230"/>
    </row>
    <row r="361" spans="1:19" s="129" customFormat="1" x14ac:dyDescent="0.2">
      <c r="A361" s="139"/>
      <c r="B361" s="140"/>
      <c r="C361" s="140"/>
      <c r="D361" s="133"/>
      <c r="E361" s="141"/>
      <c r="F361" s="140"/>
      <c r="G361" s="142"/>
      <c r="H361" s="143"/>
      <c r="I361" s="136"/>
      <c r="J361" s="131"/>
      <c r="K361" s="140"/>
      <c r="L361" s="140"/>
      <c r="M361" s="131"/>
      <c r="N361" s="144"/>
      <c r="O361" s="153"/>
      <c r="P361" s="138" t="str">
        <f t="shared" si="13"/>
        <v/>
      </c>
      <c r="Q361" s="144"/>
      <c r="R361" s="203" t="str">
        <f t="shared" si="14"/>
        <v/>
      </c>
      <c r="S361" s="230"/>
    </row>
    <row r="362" spans="1:19" s="129" customFormat="1" x14ac:dyDescent="0.2">
      <c r="A362" s="139"/>
      <c r="B362" s="140"/>
      <c r="C362" s="140"/>
      <c r="D362" s="133"/>
      <c r="E362" s="141"/>
      <c r="F362" s="140"/>
      <c r="G362" s="142"/>
      <c r="H362" s="143"/>
      <c r="I362" s="136"/>
      <c r="J362" s="131"/>
      <c r="K362" s="140"/>
      <c r="L362" s="140"/>
      <c r="M362" s="131"/>
      <c r="N362" s="144"/>
      <c r="O362" s="153"/>
      <c r="P362" s="138" t="str">
        <f t="shared" si="13"/>
        <v/>
      </c>
      <c r="Q362" s="144"/>
      <c r="R362" s="203" t="str">
        <f t="shared" si="14"/>
        <v/>
      </c>
      <c r="S362" s="230"/>
    </row>
    <row r="363" spans="1:19" s="129" customFormat="1" x14ac:dyDescent="0.2">
      <c r="A363" s="139"/>
      <c r="B363" s="140"/>
      <c r="C363" s="140"/>
      <c r="D363" s="133"/>
      <c r="E363" s="141"/>
      <c r="F363" s="140"/>
      <c r="G363" s="142"/>
      <c r="H363" s="143"/>
      <c r="I363" s="136"/>
      <c r="J363" s="131"/>
      <c r="K363" s="140"/>
      <c r="L363" s="140"/>
      <c r="M363" s="131"/>
      <c r="N363" s="144"/>
      <c r="O363" s="153"/>
      <c r="P363" s="138" t="str">
        <f t="shared" si="13"/>
        <v/>
      </c>
      <c r="Q363" s="144"/>
      <c r="R363" s="203" t="str">
        <f t="shared" si="14"/>
        <v/>
      </c>
      <c r="S363" s="230"/>
    </row>
    <row r="364" spans="1:19" s="129" customFormat="1" x14ac:dyDescent="0.2">
      <c r="A364" s="139"/>
      <c r="B364" s="140"/>
      <c r="C364" s="140"/>
      <c r="D364" s="133"/>
      <c r="E364" s="141"/>
      <c r="F364" s="140"/>
      <c r="G364" s="142"/>
      <c r="H364" s="143"/>
      <c r="I364" s="136"/>
      <c r="J364" s="131"/>
      <c r="K364" s="140"/>
      <c r="L364" s="140"/>
      <c r="M364" s="131"/>
      <c r="N364" s="144"/>
      <c r="O364" s="153"/>
      <c r="P364" s="138" t="str">
        <f t="shared" si="13"/>
        <v/>
      </c>
      <c r="Q364" s="144"/>
      <c r="R364" s="203" t="str">
        <f t="shared" si="14"/>
        <v/>
      </c>
      <c r="S364" s="230"/>
    </row>
    <row r="365" spans="1:19" s="129" customFormat="1" x14ac:dyDescent="0.2">
      <c r="A365" s="139"/>
      <c r="B365" s="140"/>
      <c r="C365" s="140"/>
      <c r="D365" s="133"/>
      <c r="E365" s="141"/>
      <c r="F365" s="140"/>
      <c r="G365" s="142"/>
      <c r="H365" s="143"/>
      <c r="I365" s="136"/>
      <c r="J365" s="131"/>
      <c r="K365" s="140"/>
      <c r="L365" s="140"/>
      <c r="M365" s="131"/>
      <c r="N365" s="144"/>
      <c r="O365" s="153"/>
      <c r="P365" s="138" t="str">
        <f t="shared" si="13"/>
        <v/>
      </c>
      <c r="Q365" s="144"/>
      <c r="R365" s="203" t="str">
        <f t="shared" si="14"/>
        <v/>
      </c>
      <c r="S365" s="230"/>
    </row>
    <row r="366" spans="1:19" s="129" customFormat="1" x14ac:dyDescent="0.2">
      <c r="A366" s="139"/>
      <c r="B366" s="140"/>
      <c r="C366" s="140"/>
      <c r="D366" s="133"/>
      <c r="E366" s="141"/>
      <c r="F366" s="140"/>
      <c r="G366" s="142"/>
      <c r="H366" s="143"/>
      <c r="I366" s="136"/>
      <c r="J366" s="131"/>
      <c r="K366" s="140"/>
      <c r="L366" s="140"/>
      <c r="M366" s="131"/>
      <c r="N366" s="144"/>
      <c r="O366" s="153"/>
      <c r="P366" s="138" t="str">
        <f t="shared" si="13"/>
        <v/>
      </c>
      <c r="Q366" s="144"/>
      <c r="R366" s="203" t="str">
        <f t="shared" si="14"/>
        <v/>
      </c>
      <c r="S366" s="230"/>
    </row>
    <row r="367" spans="1:19" s="129" customFormat="1" x14ac:dyDescent="0.2">
      <c r="A367" s="139"/>
      <c r="B367" s="140"/>
      <c r="C367" s="140"/>
      <c r="D367" s="133"/>
      <c r="E367" s="141"/>
      <c r="F367" s="140"/>
      <c r="G367" s="142"/>
      <c r="H367" s="143"/>
      <c r="I367" s="136"/>
      <c r="J367" s="131"/>
      <c r="K367" s="140"/>
      <c r="L367" s="140"/>
      <c r="M367" s="131"/>
      <c r="N367" s="144"/>
      <c r="O367" s="153"/>
      <c r="P367" s="138" t="str">
        <f t="shared" si="13"/>
        <v/>
      </c>
      <c r="Q367" s="144"/>
      <c r="R367" s="203" t="str">
        <f t="shared" si="14"/>
        <v/>
      </c>
      <c r="S367" s="230"/>
    </row>
    <row r="368" spans="1:19" s="129" customFormat="1" x14ac:dyDescent="0.2">
      <c r="A368" s="139"/>
      <c r="B368" s="140"/>
      <c r="C368" s="140"/>
      <c r="D368" s="133"/>
      <c r="E368" s="141"/>
      <c r="F368" s="140"/>
      <c r="G368" s="142"/>
      <c r="H368" s="143"/>
      <c r="I368" s="136"/>
      <c r="J368" s="131"/>
      <c r="K368" s="140"/>
      <c r="L368" s="140"/>
      <c r="M368" s="131"/>
      <c r="N368" s="144"/>
      <c r="O368" s="153"/>
      <c r="P368" s="138" t="str">
        <f t="shared" si="13"/>
        <v/>
      </c>
      <c r="Q368" s="144"/>
      <c r="R368" s="203" t="str">
        <f t="shared" si="14"/>
        <v/>
      </c>
      <c r="S368" s="230"/>
    </row>
    <row r="369" spans="1:19" s="129" customFormat="1" x14ac:dyDescent="0.2">
      <c r="A369" s="139"/>
      <c r="B369" s="140"/>
      <c r="C369" s="140"/>
      <c r="D369" s="133"/>
      <c r="E369" s="141"/>
      <c r="F369" s="140"/>
      <c r="G369" s="142"/>
      <c r="H369" s="143"/>
      <c r="I369" s="136"/>
      <c r="J369" s="131"/>
      <c r="K369" s="140"/>
      <c r="L369" s="140"/>
      <c r="M369" s="131"/>
      <c r="N369" s="144"/>
      <c r="O369" s="153"/>
      <c r="P369" s="138" t="str">
        <f t="shared" si="13"/>
        <v/>
      </c>
      <c r="Q369" s="144"/>
      <c r="R369" s="203" t="str">
        <f t="shared" si="14"/>
        <v/>
      </c>
      <c r="S369" s="230"/>
    </row>
    <row r="370" spans="1:19" s="129" customFormat="1" x14ac:dyDescent="0.2">
      <c r="A370" s="139"/>
      <c r="B370" s="140"/>
      <c r="C370" s="140"/>
      <c r="D370" s="133"/>
      <c r="E370" s="141"/>
      <c r="F370" s="140"/>
      <c r="G370" s="142"/>
      <c r="H370" s="143"/>
      <c r="I370" s="136"/>
      <c r="J370" s="131"/>
      <c r="K370" s="140"/>
      <c r="L370" s="140"/>
      <c r="M370" s="131"/>
      <c r="N370" s="144"/>
      <c r="O370" s="153"/>
      <c r="P370" s="138" t="str">
        <f t="shared" si="13"/>
        <v/>
      </c>
      <c r="Q370" s="144"/>
      <c r="R370" s="203" t="str">
        <f t="shared" si="14"/>
        <v/>
      </c>
      <c r="S370" s="230"/>
    </row>
    <row r="371" spans="1:19" s="129" customFormat="1" x14ac:dyDescent="0.2">
      <c r="A371" s="139"/>
      <c r="B371" s="140"/>
      <c r="C371" s="140"/>
      <c r="D371" s="133"/>
      <c r="E371" s="141"/>
      <c r="F371" s="140"/>
      <c r="G371" s="142"/>
      <c r="H371" s="143"/>
      <c r="I371" s="136"/>
      <c r="J371" s="131"/>
      <c r="K371" s="140"/>
      <c r="L371" s="140"/>
      <c r="M371" s="131"/>
      <c r="N371" s="144"/>
      <c r="O371" s="153"/>
      <c r="P371" s="138" t="str">
        <f t="shared" si="13"/>
        <v/>
      </c>
      <c r="Q371" s="144"/>
      <c r="R371" s="203" t="str">
        <f t="shared" si="14"/>
        <v/>
      </c>
      <c r="S371" s="230"/>
    </row>
    <row r="372" spans="1:19" s="129" customFormat="1" x14ac:dyDescent="0.2">
      <c r="A372" s="139"/>
      <c r="B372" s="140"/>
      <c r="C372" s="140"/>
      <c r="D372" s="133"/>
      <c r="E372" s="141"/>
      <c r="F372" s="140"/>
      <c r="G372" s="142"/>
      <c r="H372" s="143"/>
      <c r="I372" s="136"/>
      <c r="J372" s="131"/>
      <c r="K372" s="140"/>
      <c r="L372" s="140"/>
      <c r="M372" s="131"/>
      <c r="N372" s="144"/>
      <c r="O372" s="153"/>
      <c r="P372" s="138" t="str">
        <f t="shared" si="13"/>
        <v/>
      </c>
      <c r="Q372" s="144"/>
      <c r="R372" s="203" t="str">
        <f t="shared" si="14"/>
        <v/>
      </c>
      <c r="S372" s="230"/>
    </row>
    <row r="373" spans="1:19" s="129" customFormat="1" x14ac:dyDescent="0.2">
      <c r="A373" s="139"/>
      <c r="B373" s="140"/>
      <c r="C373" s="140"/>
      <c r="D373" s="133"/>
      <c r="E373" s="141"/>
      <c r="F373" s="140"/>
      <c r="G373" s="142"/>
      <c r="H373" s="143"/>
      <c r="I373" s="136"/>
      <c r="J373" s="131"/>
      <c r="K373" s="140"/>
      <c r="L373" s="140"/>
      <c r="M373" s="131"/>
      <c r="N373" s="144"/>
      <c r="O373" s="153"/>
      <c r="P373" s="138" t="str">
        <f t="shared" si="13"/>
        <v/>
      </c>
      <c r="Q373" s="144"/>
      <c r="R373" s="203" t="str">
        <f t="shared" si="14"/>
        <v/>
      </c>
      <c r="S373" s="230"/>
    </row>
    <row r="374" spans="1:19" s="129" customFormat="1" x14ac:dyDescent="0.2">
      <c r="A374" s="139"/>
      <c r="B374" s="140"/>
      <c r="C374" s="140"/>
      <c r="D374" s="133"/>
      <c r="E374" s="141"/>
      <c r="F374" s="140"/>
      <c r="G374" s="142"/>
      <c r="H374" s="143"/>
      <c r="I374" s="136"/>
      <c r="J374" s="131"/>
      <c r="K374" s="140"/>
      <c r="L374" s="140"/>
      <c r="M374" s="131"/>
      <c r="N374" s="144"/>
      <c r="O374" s="153"/>
      <c r="P374" s="138" t="str">
        <f t="shared" si="13"/>
        <v/>
      </c>
      <c r="Q374" s="144"/>
      <c r="R374" s="203" t="str">
        <f t="shared" si="14"/>
        <v/>
      </c>
      <c r="S374" s="230"/>
    </row>
    <row r="375" spans="1:19" s="129" customFormat="1" x14ac:dyDescent="0.2">
      <c r="A375" s="139"/>
      <c r="B375" s="140"/>
      <c r="C375" s="140"/>
      <c r="D375" s="133"/>
      <c r="E375" s="141"/>
      <c r="F375" s="140"/>
      <c r="G375" s="142"/>
      <c r="H375" s="143"/>
      <c r="I375" s="136"/>
      <c r="J375" s="131"/>
      <c r="K375" s="140"/>
      <c r="L375" s="140"/>
      <c r="M375" s="131"/>
      <c r="N375" s="144"/>
      <c r="O375" s="153"/>
      <c r="P375" s="138" t="str">
        <f t="shared" si="13"/>
        <v/>
      </c>
      <c r="Q375" s="144"/>
      <c r="R375" s="203" t="str">
        <f t="shared" si="14"/>
        <v/>
      </c>
      <c r="S375" s="230"/>
    </row>
    <row r="376" spans="1:19" s="129" customFormat="1" x14ac:dyDescent="0.2">
      <c r="A376" s="139"/>
      <c r="B376" s="140"/>
      <c r="C376" s="140"/>
      <c r="D376" s="133"/>
      <c r="E376" s="141"/>
      <c r="F376" s="140"/>
      <c r="G376" s="142"/>
      <c r="H376" s="143"/>
      <c r="I376" s="136"/>
      <c r="J376" s="131"/>
      <c r="K376" s="140"/>
      <c r="L376" s="140"/>
      <c r="M376" s="131"/>
      <c r="N376" s="144"/>
      <c r="O376" s="153"/>
      <c r="P376" s="138" t="str">
        <f t="shared" si="13"/>
        <v/>
      </c>
      <c r="Q376" s="144"/>
      <c r="R376" s="203" t="str">
        <f t="shared" si="14"/>
        <v/>
      </c>
      <c r="S376" s="230"/>
    </row>
    <row r="377" spans="1:19" s="129" customFormat="1" x14ac:dyDescent="0.2">
      <c r="A377" s="139"/>
      <c r="B377" s="140"/>
      <c r="C377" s="140"/>
      <c r="D377" s="133"/>
      <c r="E377" s="141"/>
      <c r="F377" s="140"/>
      <c r="G377" s="142"/>
      <c r="H377" s="143"/>
      <c r="I377" s="136"/>
      <c r="J377" s="131"/>
      <c r="K377" s="140"/>
      <c r="L377" s="140"/>
      <c r="M377" s="131"/>
      <c r="N377" s="144"/>
      <c r="O377" s="153"/>
      <c r="P377" s="138" t="str">
        <f t="shared" si="13"/>
        <v/>
      </c>
      <c r="Q377" s="144"/>
      <c r="R377" s="203" t="str">
        <f t="shared" si="14"/>
        <v/>
      </c>
      <c r="S377" s="230"/>
    </row>
    <row r="378" spans="1:19" s="129" customFormat="1" x14ac:dyDescent="0.2">
      <c r="A378" s="139"/>
      <c r="B378" s="140"/>
      <c r="C378" s="140"/>
      <c r="D378" s="133"/>
      <c r="E378" s="141"/>
      <c r="F378" s="140"/>
      <c r="G378" s="142"/>
      <c r="H378" s="143"/>
      <c r="I378" s="136"/>
      <c r="J378" s="131"/>
      <c r="K378" s="140"/>
      <c r="L378" s="140"/>
      <c r="M378" s="131"/>
      <c r="N378" s="144"/>
      <c r="O378" s="153"/>
      <c r="P378" s="138" t="str">
        <f t="shared" si="13"/>
        <v/>
      </c>
      <c r="Q378" s="144"/>
      <c r="R378" s="203" t="str">
        <f t="shared" si="14"/>
        <v/>
      </c>
      <c r="S378" s="230"/>
    </row>
    <row r="379" spans="1:19" s="129" customFormat="1" x14ac:dyDescent="0.2">
      <c r="A379" s="139"/>
      <c r="B379" s="140"/>
      <c r="C379" s="140"/>
      <c r="D379" s="133"/>
      <c r="E379" s="141"/>
      <c r="F379" s="140"/>
      <c r="G379" s="142"/>
      <c r="H379" s="143"/>
      <c r="I379" s="136"/>
      <c r="J379" s="131"/>
      <c r="K379" s="140"/>
      <c r="L379" s="140"/>
      <c r="M379" s="131"/>
      <c r="N379" s="144"/>
      <c r="O379" s="153"/>
      <c r="P379" s="138" t="str">
        <f t="shared" si="13"/>
        <v/>
      </c>
      <c r="Q379" s="144"/>
      <c r="R379" s="203" t="str">
        <f t="shared" si="14"/>
        <v/>
      </c>
      <c r="S379" s="230"/>
    </row>
    <row r="380" spans="1:19" s="129" customFormat="1" x14ac:dyDescent="0.2">
      <c r="A380" s="139"/>
      <c r="B380" s="140"/>
      <c r="C380" s="140"/>
      <c r="D380" s="133"/>
      <c r="E380" s="141"/>
      <c r="F380" s="140"/>
      <c r="G380" s="142"/>
      <c r="H380" s="143"/>
      <c r="I380" s="136"/>
      <c r="J380" s="131"/>
      <c r="K380" s="140"/>
      <c r="L380" s="140"/>
      <c r="M380" s="131"/>
      <c r="N380" s="144"/>
      <c r="O380" s="153"/>
      <c r="P380" s="138" t="str">
        <f t="shared" si="13"/>
        <v/>
      </c>
      <c r="Q380" s="144"/>
      <c r="R380" s="203" t="str">
        <f t="shared" si="14"/>
        <v/>
      </c>
      <c r="S380" s="230"/>
    </row>
    <row r="381" spans="1:19" s="129" customFormat="1" x14ac:dyDescent="0.2">
      <c r="A381" s="139"/>
      <c r="B381" s="140"/>
      <c r="C381" s="140"/>
      <c r="D381" s="133"/>
      <c r="E381" s="141"/>
      <c r="F381" s="140"/>
      <c r="G381" s="142"/>
      <c r="H381" s="143"/>
      <c r="I381" s="136"/>
      <c r="J381" s="131"/>
      <c r="K381" s="140"/>
      <c r="L381" s="140"/>
      <c r="M381" s="131"/>
      <c r="N381" s="144"/>
      <c r="O381" s="153"/>
      <c r="P381" s="138" t="str">
        <f t="shared" si="13"/>
        <v/>
      </c>
      <c r="Q381" s="144"/>
      <c r="R381" s="203" t="str">
        <f t="shared" si="14"/>
        <v/>
      </c>
      <c r="S381" s="230"/>
    </row>
    <row r="382" spans="1:19" s="129" customFormat="1" x14ac:dyDescent="0.2">
      <c r="A382" s="139"/>
      <c r="B382" s="140"/>
      <c r="C382" s="140"/>
      <c r="D382" s="133"/>
      <c r="E382" s="141"/>
      <c r="F382" s="140"/>
      <c r="G382" s="142"/>
      <c r="H382" s="143"/>
      <c r="I382" s="136"/>
      <c r="J382" s="131"/>
      <c r="K382" s="140"/>
      <c r="L382" s="140"/>
      <c r="M382" s="131"/>
      <c r="N382" s="144"/>
      <c r="O382" s="153"/>
      <c r="P382" s="138" t="str">
        <f t="shared" si="13"/>
        <v/>
      </c>
      <c r="Q382" s="144"/>
      <c r="R382" s="203" t="str">
        <f t="shared" si="14"/>
        <v/>
      </c>
      <c r="S382" s="230"/>
    </row>
    <row r="383" spans="1:19" s="129" customFormat="1" x14ac:dyDescent="0.2">
      <c r="A383" s="139"/>
      <c r="B383" s="140"/>
      <c r="C383" s="140"/>
      <c r="D383" s="133"/>
      <c r="E383" s="141"/>
      <c r="F383" s="140"/>
      <c r="G383" s="142"/>
      <c r="H383" s="143"/>
      <c r="I383" s="136"/>
      <c r="J383" s="131"/>
      <c r="K383" s="140"/>
      <c r="L383" s="140"/>
      <c r="M383" s="131"/>
      <c r="N383" s="144"/>
      <c r="O383" s="153"/>
      <c r="P383" s="138" t="str">
        <f t="shared" si="13"/>
        <v/>
      </c>
      <c r="Q383" s="144"/>
      <c r="R383" s="203" t="str">
        <f t="shared" si="14"/>
        <v/>
      </c>
      <c r="S383" s="230"/>
    </row>
    <row r="384" spans="1:19" s="129" customFormat="1" x14ac:dyDescent="0.2">
      <c r="A384" s="139"/>
      <c r="B384" s="140"/>
      <c r="C384" s="140"/>
      <c r="D384" s="133"/>
      <c r="E384" s="141"/>
      <c r="F384" s="140"/>
      <c r="G384" s="142"/>
      <c r="H384" s="143"/>
      <c r="I384" s="136"/>
      <c r="J384" s="131"/>
      <c r="K384" s="140"/>
      <c r="L384" s="140"/>
      <c r="M384" s="131"/>
      <c r="N384" s="144"/>
      <c r="O384" s="153"/>
      <c r="P384" s="138" t="str">
        <f t="shared" si="13"/>
        <v/>
      </c>
      <c r="Q384" s="144"/>
      <c r="R384" s="203" t="str">
        <f t="shared" si="14"/>
        <v/>
      </c>
      <c r="S384" s="230"/>
    </row>
    <row r="385" spans="1:19" s="129" customFormat="1" x14ac:dyDescent="0.2">
      <c r="A385" s="139"/>
      <c r="B385" s="140"/>
      <c r="C385" s="140"/>
      <c r="D385" s="133"/>
      <c r="E385" s="141"/>
      <c r="F385" s="140"/>
      <c r="G385" s="142"/>
      <c r="H385" s="143"/>
      <c r="I385" s="136"/>
      <c r="J385" s="131"/>
      <c r="K385" s="140"/>
      <c r="L385" s="140"/>
      <c r="M385" s="131"/>
      <c r="N385" s="144"/>
      <c r="O385" s="153"/>
      <c r="P385" s="138" t="str">
        <f t="shared" si="13"/>
        <v/>
      </c>
      <c r="Q385" s="144"/>
      <c r="R385" s="203" t="str">
        <f t="shared" si="14"/>
        <v/>
      </c>
      <c r="S385" s="230"/>
    </row>
    <row r="386" spans="1:19" s="129" customFormat="1" x14ac:dyDescent="0.2">
      <c r="A386" s="139"/>
      <c r="B386" s="140"/>
      <c r="C386" s="140"/>
      <c r="D386" s="133"/>
      <c r="E386" s="141"/>
      <c r="F386" s="140"/>
      <c r="G386" s="142"/>
      <c r="H386" s="143"/>
      <c r="I386" s="136"/>
      <c r="J386" s="131"/>
      <c r="K386" s="140"/>
      <c r="L386" s="140"/>
      <c r="M386" s="131"/>
      <c r="N386" s="144"/>
      <c r="O386" s="153"/>
      <c r="P386" s="138" t="str">
        <f t="shared" si="13"/>
        <v/>
      </c>
      <c r="Q386" s="144"/>
      <c r="R386" s="203" t="str">
        <f t="shared" si="14"/>
        <v/>
      </c>
      <c r="S386" s="230"/>
    </row>
    <row r="387" spans="1:19" s="129" customFormat="1" x14ac:dyDescent="0.2">
      <c r="A387" s="139"/>
      <c r="B387" s="140"/>
      <c r="C387" s="140"/>
      <c r="D387" s="133"/>
      <c r="E387" s="141"/>
      <c r="F387" s="140"/>
      <c r="G387" s="142"/>
      <c r="H387" s="143"/>
      <c r="I387" s="136"/>
      <c r="J387" s="131"/>
      <c r="K387" s="140"/>
      <c r="L387" s="140"/>
      <c r="M387" s="131"/>
      <c r="N387" s="144"/>
      <c r="O387" s="153"/>
      <c r="P387" s="138" t="str">
        <f t="shared" si="13"/>
        <v/>
      </c>
      <c r="Q387" s="144"/>
      <c r="R387" s="203" t="str">
        <f t="shared" si="14"/>
        <v/>
      </c>
      <c r="S387" s="230"/>
    </row>
    <row r="388" spans="1:19" s="129" customFormat="1" x14ac:dyDescent="0.2">
      <c r="A388" s="139"/>
      <c r="B388" s="140"/>
      <c r="C388" s="140"/>
      <c r="D388" s="133"/>
      <c r="E388" s="141"/>
      <c r="F388" s="140"/>
      <c r="G388" s="142"/>
      <c r="H388" s="143"/>
      <c r="I388" s="136"/>
      <c r="J388" s="131"/>
      <c r="K388" s="140"/>
      <c r="L388" s="140"/>
      <c r="M388" s="131"/>
      <c r="N388" s="144"/>
      <c r="O388" s="153"/>
      <c r="P388" s="138" t="str">
        <f t="shared" si="13"/>
        <v/>
      </c>
      <c r="Q388" s="144"/>
      <c r="R388" s="203" t="str">
        <f t="shared" si="14"/>
        <v/>
      </c>
      <c r="S388" s="230"/>
    </row>
    <row r="389" spans="1:19" s="129" customFormat="1" x14ac:dyDescent="0.2">
      <c r="A389" s="139"/>
      <c r="B389" s="140"/>
      <c r="C389" s="140"/>
      <c r="D389" s="133"/>
      <c r="E389" s="141"/>
      <c r="F389" s="140"/>
      <c r="G389" s="142"/>
      <c r="H389" s="143"/>
      <c r="I389" s="136"/>
      <c r="J389" s="131"/>
      <c r="K389" s="140"/>
      <c r="L389" s="140"/>
      <c r="M389" s="131"/>
      <c r="N389" s="144"/>
      <c r="O389" s="153"/>
      <c r="P389" s="138" t="str">
        <f t="shared" si="13"/>
        <v/>
      </c>
      <c r="Q389" s="144"/>
      <c r="R389" s="203" t="str">
        <f t="shared" si="14"/>
        <v/>
      </c>
      <c r="S389" s="230"/>
    </row>
    <row r="390" spans="1:19" s="129" customFormat="1" x14ac:dyDescent="0.2">
      <c r="A390" s="139"/>
      <c r="B390" s="140"/>
      <c r="C390" s="140"/>
      <c r="D390" s="133"/>
      <c r="E390" s="141"/>
      <c r="F390" s="140"/>
      <c r="G390" s="142"/>
      <c r="H390" s="143"/>
      <c r="I390" s="136"/>
      <c r="J390" s="131"/>
      <c r="K390" s="140"/>
      <c r="L390" s="140"/>
      <c r="M390" s="131"/>
      <c r="N390" s="144"/>
      <c r="O390" s="153"/>
      <c r="P390" s="138" t="str">
        <f t="shared" si="13"/>
        <v/>
      </c>
      <c r="Q390" s="144"/>
      <c r="R390" s="203" t="str">
        <f t="shared" si="14"/>
        <v/>
      </c>
      <c r="S390" s="230"/>
    </row>
    <row r="391" spans="1:19" s="129" customFormat="1" x14ac:dyDescent="0.2">
      <c r="A391" s="139"/>
      <c r="B391" s="140"/>
      <c r="C391" s="140"/>
      <c r="D391" s="133"/>
      <c r="E391" s="141"/>
      <c r="F391" s="140"/>
      <c r="G391" s="142"/>
      <c r="H391" s="143"/>
      <c r="I391" s="136"/>
      <c r="J391" s="131"/>
      <c r="K391" s="140"/>
      <c r="L391" s="140"/>
      <c r="M391" s="131"/>
      <c r="N391" s="144"/>
      <c r="O391" s="153"/>
      <c r="P391" s="138" t="str">
        <f t="shared" si="13"/>
        <v/>
      </c>
      <c r="Q391" s="144"/>
      <c r="R391" s="203" t="str">
        <f t="shared" si="14"/>
        <v/>
      </c>
      <c r="S391" s="230"/>
    </row>
    <row r="392" spans="1:19" s="129" customFormat="1" x14ac:dyDescent="0.2">
      <c r="A392" s="139"/>
      <c r="B392" s="140"/>
      <c r="C392" s="140"/>
      <c r="D392" s="133"/>
      <c r="E392" s="141"/>
      <c r="F392" s="140"/>
      <c r="G392" s="142"/>
      <c r="H392" s="143"/>
      <c r="I392" s="136"/>
      <c r="J392" s="131"/>
      <c r="K392" s="140"/>
      <c r="L392" s="140"/>
      <c r="M392" s="131"/>
      <c r="N392" s="144"/>
      <c r="O392" s="153"/>
      <c r="P392" s="138" t="str">
        <f t="shared" si="13"/>
        <v/>
      </c>
      <c r="Q392" s="144"/>
      <c r="R392" s="203" t="str">
        <f t="shared" si="14"/>
        <v/>
      </c>
      <c r="S392" s="230"/>
    </row>
    <row r="393" spans="1:19" s="129" customFormat="1" x14ac:dyDescent="0.2">
      <c r="A393" s="139"/>
      <c r="B393" s="140"/>
      <c r="C393" s="140"/>
      <c r="D393" s="133"/>
      <c r="E393" s="141"/>
      <c r="F393" s="140"/>
      <c r="G393" s="142"/>
      <c r="H393" s="143"/>
      <c r="I393" s="136"/>
      <c r="J393" s="131"/>
      <c r="K393" s="140"/>
      <c r="L393" s="140"/>
      <c r="M393" s="131"/>
      <c r="N393" s="144"/>
      <c r="O393" s="153"/>
      <c r="P393" s="138" t="str">
        <f t="shared" si="13"/>
        <v/>
      </c>
      <c r="Q393" s="144"/>
      <c r="R393" s="203" t="str">
        <f t="shared" si="14"/>
        <v/>
      </c>
      <c r="S393" s="230"/>
    </row>
    <row r="394" spans="1:19" s="129" customFormat="1" x14ac:dyDescent="0.2">
      <c r="A394" s="139"/>
      <c r="B394" s="140"/>
      <c r="C394" s="140"/>
      <c r="D394" s="133"/>
      <c r="E394" s="141"/>
      <c r="F394" s="140"/>
      <c r="G394" s="142"/>
      <c r="H394" s="143"/>
      <c r="I394" s="136"/>
      <c r="J394" s="131"/>
      <c r="K394" s="140"/>
      <c r="L394" s="140"/>
      <c r="M394" s="131"/>
      <c r="N394" s="144"/>
      <c r="O394" s="153"/>
      <c r="P394" s="138" t="str">
        <f t="shared" si="13"/>
        <v/>
      </c>
      <c r="Q394" s="144"/>
      <c r="R394" s="203" t="str">
        <f t="shared" si="14"/>
        <v/>
      </c>
      <c r="S394" s="230"/>
    </row>
    <row r="395" spans="1:19" s="129" customFormat="1" x14ac:dyDescent="0.2">
      <c r="A395" s="139"/>
      <c r="B395" s="140"/>
      <c r="C395" s="140"/>
      <c r="D395" s="133"/>
      <c r="E395" s="141"/>
      <c r="F395" s="140"/>
      <c r="G395" s="142"/>
      <c r="H395" s="143"/>
      <c r="I395" s="136"/>
      <c r="J395" s="131"/>
      <c r="K395" s="140"/>
      <c r="L395" s="140"/>
      <c r="M395" s="131"/>
      <c r="N395" s="144"/>
      <c r="O395" s="153"/>
      <c r="P395" s="138" t="str">
        <f t="shared" si="13"/>
        <v/>
      </c>
      <c r="Q395" s="144"/>
      <c r="R395" s="203" t="str">
        <f t="shared" si="14"/>
        <v/>
      </c>
      <c r="S395" s="230"/>
    </row>
    <row r="396" spans="1:19" s="129" customFormat="1" x14ac:dyDescent="0.2">
      <c r="A396" s="139"/>
      <c r="B396" s="140"/>
      <c r="C396" s="140"/>
      <c r="D396" s="133"/>
      <c r="E396" s="141"/>
      <c r="F396" s="140"/>
      <c r="G396" s="142"/>
      <c r="H396" s="143"/>
      <c r="I396" s="136"/>
      <c r="J396" s="131"/>
      <c r="K396" s="140"/>
      <c r="L396" s="140"/>
      <c r="M396" s="131"/>
      <c r="N396" s="144"/>
      <c r="O396" s="153"/>
      <c r="P396" s="138" t="str">
        <f t="shared" si="13"/>
        <v/>
      </c>
      <c r="Q396" s="144"/>
      <c r="R396" s="203" t="str">
        <f t="shared" si="14"/>
        <v/>
      </c>
      <c r="S396" s="230"/>
    </row>
    <row r="397" spans="1:19" s="129" customFormat="1" x14ac:dyDescent="0.2">
      <c r="A397" s="139"/>
      <c r="B397" s="140"/>
      <c r="C397" s="140"/>
      <c r="D397" s="133"/>
      <c r="E397" s="141"/>
      <c r="F397" s="140"/>
      <c r="G397" s="142"/>
      <c r="H397" s="143"/>
      <c r="I397" s="136"/>
      <c r="J397" s="131"/>
      <c r="K397" s="140"/>
      <c r="L397" s="140"/>
      <c r="M397" s="131"/>
      <c r="N397" s="144"/>
      <c r="O397" s="153"/>
      <c r="P397" s="138" t="str">
        <f t="shared" ref="P397:P420" si="15">IF(OR(O397=0,N397=0),"",O397-N397)</f>
        <v/>
      </c>
      <c r="Q397" s="144"/>
      <c r="R397" s="203" t="str">
        <f t="shared" ref="R397:R420" si="16">IF(OR(Q397=0,N397=0),"",Q397-N397)</f>
        <v/>
      </c>
      <c r="S397" s="230"/>
    </row>
    <row r="398" spans="1:19" s="129" customFormat="1" x14ac:dyDescent="0.2">
      <c r="A398" s="139"/>
      <c r="B398" s="140"/>
      <c r="C398" s="140"/>
      <c r="D398" s="133"/>
      <c r="E398" s="141"/>
      <c r="F398" s="140"/>
      <c r="G398" s="142"/>
      <c r="H398" s="143"/>
      <c r="I398" s="136"/>
      <c r="J398" s="131"/>
      <c r="K398" s="140"/>
      <c r="L398" s="140"/>
      <c r="M398" s="131"/>
      <c r="N398" s="144"/>
      <c r="O398" s="153"/>
      <c r="P398" s="138" t="str">
        <f t="shared" si="15"/>
        <v/>
      </c>
      <c r="Q398" s="144"/>
      <c r="R398" s="203" t="str">
        <f t="shared" si="16"/>
        <v/>
      </c>
      <c r="S398" s="230"/>
    </row>
    <row r="399" spans="1:19" s="129" customFormat="1" x14ac:dyDescent="0.2">
      <c r="A399" s="139"/>
      <c r="B399" s="140"/>
      <c r="C399" s="140"/>
      <c r="D399" s="133"/>
      <c r="E399" s="141"/>
      <c r="F399" s="140"/>
      <c r="G399" s="142"/>
      <c r="H399" s="143"/>
      <c r="I399" s="136"/>
      <c r="J399" s="131"/>
      <c r="K399" s="140"/>
      <c r="L399" s="140"/>
      <c r="M399" s="131"/>
      <c r="N399" s="144"/>
      <c r="O399" s="153"/>
      <c r="P399" s="138" t="str">
        <f t="shared" si="15"/>
        <v/>
      </c>
      <c r="Q399" s="144"/>
      <c r="R399" s="203" t="str">
        <f t="shared" si="16"/>
        <v/>
      </c>
      <c r="S399" s="230"/>
    </row>
    <row r="400" spans="1:19" s="129" customFormat="1" x14ac:dyDescent="0.2">
      <c r="A400" s="139"/>
      <c r="B400" s="140"/>
      <c r="C400" s="140"/>
      <c r="D400" s="133"/>
      <c r="E400" s="141"/>
      <c r="F400" s="140"/>
      <c r="G400" s="142"/>
      <c r="H400" s="143"/>
      <c r="I400" s="136"/>
      <c r="J400" s="131"/>
      <c r="K400" s="140"/>
      <c r="L400" s="140"/>
      <c r="M400" s="131"/>
      <c r="N400" s="144"/>
      <c r="O400" s="153"/>
      <c r="P400" s="138" t="str">
        <f t="shared" si="15"/>
        <v/>
      </c>
      <c r="Q400" s="144"/>
      <c r="R400" s="203" t="str">
        <f t="shared" si="16"/>
        <v/>
      </c>
      <c r="S400" s="230"/>
    </row>
    <row r="401" spans="1:19" s="129" customFormat="1" x14ac:dyDescent="0.2">
      <c r="A401" s="139"/>
      <c r="B401" s="140"/>
      <c r="C401" s="140"/>
      <c r="D401" s="133"/>
      <c r="E401" s="141"/>
      <c r="F401" s="140"/>
      <c r="G401" s="142"/>
      <c r="H401" s="143"/>
      <c r="I401" s="136"/>
      <c r="J401" s="131"/>
      <c r="K401" s="140"/>
      <c r="L401" s="140"/>
      <c r="M401" s="131"/>
      <c r="N401" s="144"/>
      <c r="O401" s="153"/>
      <c r="P401" s="138" t="str">
        <f t="shared" si="15"/>
        <v/>
      </c>
      <c r="Q401" s="144"/>
      <c r="R401" s="203" t="str">
        <f t="shared" si="16"/>
        <v/>
      </c>
      <c r="S401" s="230"/>
    </row>
    <row r="402" spans="1:19" s="129" customFormat="1" x14ac:dyDescent="0.2">
      <c r="A402" s="139"/>
      <c r="B402" s="140"/>
      <c r="C402" s="140"/>
      <c r="D402" s="133"/>
      <c r="E402" s="141"/>
      <c r="F402" s="140"/>
      <c r="G402" s="142"/>
      <c r="H402" s="143"/>
      <c r="I402" s="136"/>
      <c r="J402" s="131"/>
      <c r="K402" s="140"/>
      <c r="L402" s="140"/>
      <c r="M402" s="131"/>
      <c r="N402" s="144"/>
      <c r="O402" s="153"/>
      <c r="P402" s="138" t="str">
        <f t="shared" si="15"/>
        <v/>
      </c>
      <c r="Q402" s="144"/>
      <c r="R402" s="203" t="str">
        <f t="shared" si="16"/>
        <v/>
      </c>
      <c r="S402" s="230"/>
    </row>
    <row r="403" spans="1:19" s="129" customFormat="1" x14ac:dyDescent="0.2">
      <c r="A403" s="139"/>
      <c r="B403" s="140"/>
      <c r="C403" s="140"/>
      <c r="D403" s="133"/>
      <c r="E403" s="141"/>
      <c r="F403" s="140"/>
      <c r="G403" s="142"/>
      <c r="H403" s="143"/>
      <c r="I403" s="136"/>
      <c r="J403" s="131"/>
      <c r="K403" s="140"/>
      <c r="L403" s="140"/>
      <c r="M403" s="131"/>
      <c r="N403" s="144"/>
      <c r="O403" s="153"/>
      <c r="P403" s="138" t="str">
        <f t="shared" si="15"/>
        <v/>
      </c>
      <c r="Q403" s="144"/>
      <c r="R403" s="203" t="str">
        <f t="shared" si="16"/>
        <v/>
      </c>
      <c r="S403" s="230"/>
    </row>
    <row r="404" spans="1:19" s="129" customFormat="1" x14ac:dyDescent="0.2">
      <c r="A404" s="139"/>
      <c r="B404" s="140"/>
      <c r="C404" s="140"/>
      <c r="D404" s="133"/>
      <c r="E404" s="141"/>
      <c r="F404" s="140"/>
      <c r="G404" s="142"/>
      <c r="H404" s="143"/>
      <c r="I404" s="136"/>
      <c r="J404" s="131"/>
      <c r="K404" s="140"/>
      <c r="L404" s="140"/>
      <c r="M404" s="131"/>
      <c r="N404" s="144"/>
      <c r="O404" s="153"/>
      <c r="P404" s="138" t="str">
        <f t="shared" si="15"/>
        <v/>
      </c>
      <c r="Q404" s="144"/>
      <c r="R404" s="203" t="str">
        <f t="shared" si="16"/>
        <v/>
      </c>
      <c r="S404" s="230"/>
    </row>
    <row r="405" spans="1:19" s="129" customFormat="1" x14ac:dyDescent="0.2">
      <c r="A405" s="139"/>
      <c r="B405" s="140"/>
      <c r="C405" s="140"/>
      <c r="D405" s="133"/>
      <c r="E405" s="141"/>
      <c r="F405" s="140"/>
      <c r="G405" s="142"/>
      <c r="H405" s="143"/>
      <c r="I405" s="136"/>
      <c r="J405" s="131"/>
      <c r="K405" s="140"/>
      <c r="L405" s="140"/>
      <c r="M405" s="131"/>
      <c r="N405" s="144"/>
      <c r="O405" s="153"/>
      <c r="P405" s="138" t="str">
        <f t="shared" si="15"/>
        <v/>
      </c>
      <c r="Q405" s="144"/>
      <c r="R405" s="203" t="str">
        <f t="shared" si="16"/>
        <v/>
      </c>
      <c r="S405" s="230"/>
    </row>
    <row r="406" spans="1:19" s="129" customFormat="1" x14ac:dyDescent="0.2">
      <c r="A406" s="139"/>
      <c r="B406" s="140"/>
      <c r="C406" s="140"/>
      <c r="D406" s="133"/>
      <c r="E406" s="141"/>
      <c r="F406" s="140"/>
      <c r="G406" s="142"/>
      <c r="H406" s="143"/>
      <c r="I406" s="136"/>
      <c r="J406" s="131"/>
      <c r="K406" s="140"/>
      <c r="L406" s="140"/>
      <c r="M406" s="131"/>
      <c r="N406" s="144"/>
      <c r="O406" s="153"/>
      <c r="P406" s="138" t="str">
        <f t="shared" si="15"/>
        <v/>
      </c>
      <c r="Q406" s="144"/>
      <c r="R406" s="203" t="str">
        <f t="shared" si="16"/>
        <v/>
      </c>
      <c r="S406" s="230"/>
    </row>
    <row r="407" spans="1:19" s="129" customFormat="1" x14ac:dyDescent="0.2">
      <c r="A407" s="139"/>
      <c r="B407" s="140"/>
      <c r="C407" s="140"/>
      <c r="D407" s="133"/>
      <c r="E407" s="141"/>
      <c r="F407" s="140"/>
      <c r="G407" s="142"/>
      <c r="H407" s="143"/>
      <c r="I407" s="136"/>
      <c r="J407" s="131"/>
      <c r="K407" s="140"/>
      <c r="L407" s="140"/>
      <c r="M407" s="131"/>
      <c r="N407" s="144"/>
      <c r="O407" s="153"/>
      <c r="P407" s="138" t="str">
        <f t="shared" si="15"/>
        <v/>
      </c>
      <c r="Q407" s="144"/>
      <c r="R407" s="203" t="str">
        <f t="shared" si="16"/>
        <v/>
      </c>
      <c r="S407" s="230"/>
    </row>
    <row r="408" spans="1:19" s="129" customFormat="1" x14ac:dyDescent="0.2">
      <c r="A408" s="139"/>
      <c r="B408" s="140"/>
      <c r="C408" s="140"/>
      <c r="D408" s="133"/>
      <c r="E408" s="141"/>
      <c r="F408" s="140"/>
      <c r="G408" s="142"/>
      <c r="H408" s="143"/>
      <c r="I408" s="136"/>
      <c r="J408" s="131"/>
      <c r="K408" s="140"/>
      <c r="L408" s="140"/>
      <c r="M408" s="131"/>
      <c r="N408" s="144"/>
      <c r="O408" s="153"/>
      <c r="P408" s="138" t="str">
        <f t="shared" si="15"/>
        <v/>
      </c>
      <c r="Q408" s="144"/>
      <c r="R408" s="203" t="str">
        <f t="shared" si="16"/>
        <v/>
      </c>
      <c r="S408" s="230"/>
    </row>
    <row r="409" spans="1:19" s="129" customFormat="1" x14ac:dyDescent="0.2">
      <c r="A409" s="139"/>
      <c r="B409" s="140"/>
      <c r="C409" s="140"/>
      <c r="D409" s="133"/>
      <c r="E409" s="141"/>
      <c r="F409" s="140"/>
      <c r="G409" s="142"/>
      <c r="H409" s="143"/>
      <c r="I409" s="136"/>
      <c r="J409" s="131"/>
      <c r="K409" s="140"/>
      <c r="L409" s="140"/>
      <c r="M409" s="131"/>
      <c r="N409" s="144"/>
      <c r="O409" s="153"/>
      <c r="P409" s="138" t="str">
        <f t="shared" si="15"/>
        <v/>
      </c>
      <c r="Q409" s="144"/>
      <c r="R409" s="203" t="str">
        <f t="shared" si="16"/>
        <v/>
      </c>
      <c r="S409" s="230"/>
    </row>
    <row r="410" spans="1:19" s="129" customFormat="1" x14ac:dyDescent="0.2">
      <c r="A410" s="139"/>
      <c r="B410" s="140"/>
      <c r="C410" s="140"/>
      <c r="D410" s="133"/>
      <c r="E410" s="141"/>
      <c r="F410" s="140"/>
      <c r="G410" s="142"/>
      <c r="H410" s="143"/>
      <c r="I410" s="136"/>
      <c r="J410" s="131"/>
      <c r="K410" s="140"/>
      <c r="L410" s="140"/>
      <c r="M410" s="131"/>
      <c r="N410" s="144"/>
      <c r="O410" s="153"/>
      <c r="P410" s="138" t="str">
        <f t="shared" si="15"/>
        <v/>
      </c>
      <c r="Q410" s="144"/>
      <c r="R410" s="203" t="str">
        <f t="shared" si="16"/>
        <v/>
      </c>
      <c r="S410" s="230"/>
    </row>
    <row r="411" spans="1:19" s="129" customFormat="1" x14ac:dyDescent="0.2">
      <c r="A411" s="139"/>
      <c r="B411" s="140"/>
      <c r="C411" s="140"/>
      <c r="D411" s="133"/>
      <c r="E411" s="141"/>
      <c r="F411" s="140"/>
      <c r="G411" s="142"/>
      <c r="H411" s="143"/>
      <c r="I411" s="136"/>
      <c r="J411" s="131"/>
      <c r="K411" s="140"/>
      <c r="L411" s="140"/>
      <c r="M411" s="131"/>
      <c r="N411" s="144"/>
      <c r="O411" s="153"/>
      <c r="P411" s="138" t="str">
        <f t="shared" si="15"/>
        <v/>
      </c>
      <c r="Q411" s="144"/>
      <c r="R411" s="203" t="str">
        <f t="shared" si="16"/>
        <v/>
      </c>
      <c r="S411" s="230"/>
    </row>
    <row r="412" spans="1:19" s="129" customFormat="1" x14ac:dyDescent="0.2">
      <c r="A412" s="139"/>
      <c r="B412" s="140"/>
      <c r="C412" s="140"/>
      <c r="D412" s="133"/>
      <c r="E412" s="141"/>
      <c r="F412" s="140"/>
      <c r="G412" s="142"/>
      <c r="H412" s="143"/>
      <c r="I412" s="136"/>
      <c r="J412" s="131"/>
      <c r="K412" s="140"/>
      <c r="L412" s="140"/>
      <c r="M412" s="131"/>
      <c r="N412" s="144"/>
      <c r="O412" s="153"/>
      <c r="P412" s="138" t="str">
        <f t="shared" si="15"/>
        <v/>
      </c>
      <c r="Q412" s="144"/>
      <c r="R412" s="203" t="str">
        <f t="shared" si="16"/>
        <v/>
      </c>
      <c r="S412" s="230"/>
    </row>
    <row r="413" spans="1:19" s="129" customFormat="1" x14ac:dyDescent="0.2">
      <c r="A413" s="139"/>
      <c r="B413" s="140"/>
      <c r="C413" s="140"/>
      <c r="D413" s="133"/>
      <c r="E413" s="141"/>
      <c r="F413" s="140"/>
      <c r="G413" s="142"/>
      <c r="H413" s="143"/>
      <c r="I413" s="136"/>
      <c r="J413" s="131"/>
      <c r="K413" s="140"/>
      <c r="L413" s="140"/>
      <c r="M413" s="131"/>
      <c r="N413" s="144"/>
      <c r="O413" s="153"/>
      <c r="P413" s="138" t="str">
        <f t="shared" si="15"/>
        <v/>
      </c>
      <c r="Q413" s="144"/>
      <c r="R413" s="203" t="str">
        <f t="shared" si="16"/>
        <v/>
      </c>
      <c r="S413" s="230"/>
    </row>
    <row r="414" spans="1:19" s="129" customFormat="1" x14ac:dyDescent="0.2">
      <c r="A414" s="139"/>
      <c r="B414" s="140"/>
      <c r="C414" s="140"/>
      <c r="D414" s="133"/>
      <c r="E414" s="141"/>
      <c r="F414" s="140"/>
      <c r="G414" s="142"/>
      <c r="H414" s="143"/>
      <c r="I414" s="136"/>
      <c r="J414" s="131"/>
      <c r="K414" s="140"/>
      <c r="L414" s="140"/>
      <c r="M414" s="131"/>
      <c r="N414" s="144"/>
      <c r="O414" s="153"/>
      <c r="P414" s="138" t="str">
        <f t="shared" si="15"/>
        <v/>
      </c>
      <c r="Q414" s="144"/>
      <c r="R414" s="203" t="str">
        <f t="shared" si="16"/>
        <v/>
      </c>
      <c r="S414" s="230"/>
    </row>
    <row r="415" spans="1:19" s="129" customFormat="1" x14ac:dyDescent="0.2">
      <c r="A415" s="139"/>
      <c r="B415" s="140"/>
      <c r="C415" s="140"/>
      <c r="D415" s="133"/>
      <c r="E415" s="141"/>
      <c r="F415" s="140"/>
      <c r="G415" s="142"/>
      <c r="H415" s="143"/>
      <c r="I415" s="136"/>
      <c r="J415" s="131"/>
      <c r="K415" s="140"/>
      <c r="L415" s="140"/>
      <c r="M415" s="131"/>
      <c r="N415" s="144"/>
      <c r="O415" s="153"/>
      <c r="P415" s="138" t="str">
        <f t="shared" si="15"/>
        <v/>
      </c>
      <c r="Q415" s="144"/>
      <c r="R415" s="203" t="str">
        <f t="shared" si="16"/>
        <v/>
      </c>
      <c r="S415" s="230"/>
    </row>
    <row r="416" spans="1:19" s="129" customFormat="1" x14ac:dyDescent="0.2">
      <c r="A416" s="139"/>
      <c r="B416" s="140"/>
      <c r="C416" s="140"/>
      <c r="D416" s="133"/>
      <c r="E416" s="141"/>
      <c r="F416" s="140"/>
      <c r="G416" s="142"/>
      <c r="H416" s="143"/>
      <c r="I416" s="136"/>
      <c r="J416" s="131"/>
      <c r="K416" s="140"/>
      <c r="L416" s="140"/>
      <c r="M416" s="131"/>
      <c r="N416" s="144"/>
      <c r="O416" s="153"/>
      <c r="P416" s="138" t="str">
        <f t="shared" si="15"/>
        <v/>
      </c>
      <c r="Q416" s="144"/>
      <c r="R416" s="203" t="str">
        <f t="shared" si="16"/>
        <v/>
      </c>
      <c r="S416" s="230"/>
    </row>
    <row r="417" spans="1:19" s="129" customFormat="1" x14ac:dyDescent="0.2">
      <c r="A417" s="139"/>
      <c r="B417" s="140"/>
      <c r="C417" s="140"/>
      <c r="D417" s="133"/>
      <c r="E417" s="141"/>
      <c r="F417" s="140"/>
      <c r="G417" s="142"/>
      <c r="H417" s="143"/>
      <c r="I417" s="136"/>
      <c r="J417" s="131"/>
      <c r="K417" s="140"/>
      <c r="L417" s="140"/>
      <c r="M417" s="131"/>
      <c r="N417" s="144"/>
      <c r="O417" s="153"/>
      <c r="P417" s="138" t="str">
        <f t="shared" si="15"/>
        <v/>
      </c>
      <c r="Q417" s="144"/>
      <c r="R417" s="203" t="str">
        <f t="shared" si="16"/>
        <v/>
      </c>
      <c r="S417" s="230"/>
    </row>
    <row r="418" spans="1:19" s="129" customFormat="1" x14ac:dyDescent="0.2">
      <c r="A418" s="139"/>
      <c r="B418" s="140"/>
      <c r="C418" s="140"/>
      <c r="D418" s="133"/>
      <c r="E418" s="141"/>
      <c r="F418" s="140"/>
      <c r="G418" s="142"/>
      <c r="H418" s="143"/>
      <c r="I418" s="136"/>
      <c r="J418" s="131"/>
      <c r="K418" s="140"/>
      <c r="L418" s="140"/>
      <c r="M418" s="131"/>
      <c r="N418" s="144"/>
      <c r="O418" s="153"/>
      <c r="P418" s="138" t="str">
        <f t="shared" si="15"/>
        <v/>
      </c>
      <c r="Q418" s="144"/>
      <c r="R418" s="203" t="str">
        <f t="shared" si="16"/>
        <v/>
      </c>
      <c r="S418" s="230"/>
    </row>
    <row r="419" spans="1:19" s="129" customFormat="1" x14ac:dyDescent="0.2">
      <c r="A419" s="139"/>
      <c r="B419" s="140"/>
      <c r="C419" s="140"/>
      <c r="D419" s="133"/>
      <c r="E419" s="141"/>
      <c r="F419" s="140"/>
      <c r="G419" s="142"/>
      <c r="H419" s="143"/>
      <c r="I419" s="136"/>
      <c r="J419" s="131"/>
      <c r="K419" s="140"/>
      <c r="L419" s="140"/>
      <c r="M419" s="131"/>
      <c r="N419" s="144"/>
      <c r="O419" s="153"/>
      <c r="P419" s="138" t="str">
        <f t="shared" si="15"/>
        <v/>
      </c>
      <c r="Q419" s="144"/>
      <c r="R419" s="203" t="str">
        <f t="shared" si="16"/>
        <v/>
      </c>
      <c r="S419" s="230"/>
    </row>
    <row r="420" spans="1:19" s="129" customFormat="1" x14ac:dyDescent="0.2">
      <c r="A420" s="145"/>
      <c r="B420" s="146"/>
      <c r="C420" s="146"/>
      <c r="D420" s="147"/>
      <c r="E420" s="148"/>
      <c r="F420" s="146"/>
      <c r="G420" s="149"/>
      <c r="H420" s="150"/>
      <c r="I420" s="184"/>
      <c r="J420" s="185"/>
      <c r="K420" s="146"/>
      <c r="L420" s="146"/>
      <c r="M420" s="185"/>
      <c r="N420" s="152"/>
      <c r="O420" s="186"/>
      <c r="P420" s="187" t="str">
        <f t="shared" si="15"/>
        <v/>
      </c>
      <c r="Q420" s="152"/>
      <c r="R420" s="204" t="str">
        <f t="shared" si="16"/>
        <v/>
      </c>
      <c r="S420" s="230"/>
    </row>
    <row r="421" spans="1:19" s="129" customFormat="1" x14ac:dyDescent="0.2">
      <c r="H421" s="154"/>
      <c r="I421" s="154"/>
      <c r="J421" s="154"/>
      <c r="K421" s="154"/>
      <c r="L421" s="154"/>
      <c r="M421" s="154"/>
    </row>
    <row r="422" spans="1:19" s="129" customFormat="1" x14ac:dyDescent="0.2">
      <c r="H422" s="154"/>
      <c r="I422" s="154"/>
      <c r="J422" s="154"/>
      <c r="K422" s="154"/>
      <c r="L422" s="154"/>
      <c r="M422" s="154"/>
    </row>
    <row r="423" spans="1:19" s="129" customFormat="1" x14ac:dyDescent="0.2">
      <c r="H423" s="154"/>
      <c r="I423" s="154"/>
      <c r="J423" s="154"/>
      <c r="K423" s="154"/>
      <c r="L423" s="154"/>
      <c r="M423" s="154"/>
    </row>
    <row r="424" spans="1:19" s="129" customFormat="1" x14ac:dyDescent="0.2">
      <c r="H424" s="154"/>
      <c r="I424" s="154"/>
      <c r="J424" s="154"/>
      <c r="K424" s="154"/>
      <c r="L424" s="154"/>
      <c r="M424" s="154"/>
    </row>
    <row r="425" spans="1:19" s="129" customFormat="1" x14ac:dyDescent="0.2">
      <c r="H425" s="154"/>
      <c r="I425" s="154"/>
      <c r="J425" s="154"/>
      <c r="K425" s="154"/>
      <c r="L425" s="154"/>
      <c r="M425" s="154"/>
    </row>
    <row r="426" spans="1:19" s="129" customFormat="1" x14ac:dyDescent="0.2">
      <c r="H426" s="154"/>
      <c r="I426" s="154"/>
      <c r="J426" s="154"/>
      <c r="K426" s="154"/>
      <c r="L426" s="154"/>
      <c r="M426" s="154"/>
    </row>
    <row r="427" spans="1:19" s="129" customFormat="1" x14ac:dyDescent="0.2">
      <c r="H427" s="154"/>
      <c r="I427" s="154"/>
      <c r="J427" s="154"/>
      <c r="K427" s="154"/>
      <c r="L427" s="154"/>
      <c r="M427" s="154"/>
    </row>
    <row r="428" spans="1:19" s="129" customFormat="1" x14ac:dyDescent="0.2">
      <c r="H428" s="154"/>
      <c r="I428" s="154"/>
      <c r="J428" s="154"/>
      <c r="K428" s="154"/>
      <c r="L428" s="154"/>
      <c r="M428" s="154"/>
    </row>
    <row r="429" spans="1:19" s="129" customFormat="1" x14ac:dyDescent="0.2">
      <c r="H429" s="154"/>
      <c r="I429" s="154"/>
      <c r="J429" s="154"/>
      <c r="K429" s="154"/>
      <c r="L429" s="154"/>
      <c r="M429" s="154"/>
    </row>
    <row r="430" spans="1:19" s="129" customFormat="1" x14ac:dyDescent="0.2">
      <c r="H430" s="154"/>
      <c r="I430" s="154"/>
      <c r="J430" s="154"/>
      <c r="K430" s="154"/>
      <c r="L430" s="154"/>
      <c r="M430" s="154"/>
    </row>
    <row r="431" spans="1:19" s="129" customFormat="1" x14ac:dyDescent="0.2">
      <c r="H431" s="154"/>
      <c r="I431" s="154"/>
      <c r="J431" s="154"/>
      <c r="K431" s="154"/>
      <c r="L431" s="154"/>
      <c r="M431" s="154"/>
    </row>
    <row r="432" spans="1:19" s="129" customFormat="1" x14ac:dyDescent="0.2">
      <c r="H432" s="154"/>
      <c r="I432" s="154"/>
      <c r="J432" s="154"/>
      <c r="K432" s="154"/>
      <c r="L432" s="154"/>
      <c r="M432" s="154"/>
    </row>
    <row r="433" spans="8:13" s="129" customFormat="1" x14ac:dyDescent="0.2">
      <c r="H433" s="154"/>
      <c r="I433" s="154"/>
      <c r="J433" s="154"/>
      <c r="K433" s="154"/>
      <c r="L433" s="154"/>
      <c r="M433" s="154"/>
    </row>
    <row r="434" spans="8:13" s="129" customFormat="1" x14ac:dyDescent="0.2">
      <c r="H434" s="154"/>
      <c r="I434" s="154"/>
      <c r="J434" s="154"/>
      <c r="K434" s="154"/>
      <c r="L434" s="154"/>
      <c r="M434" s="154"/>
    </row>
    <row r="435" spans="8:13" s="129" customFormat="1" x14ac:dyDescent="0.2">
      <c r="H435" s="154"/>
      <c r="I435" s="154"/>
      <c r="J435" s="154"/>
      <c r="K435" s="154"/>
      <c r="L435" s="154"/>
      <c r="M435" s="154"/>
    </row>
    <row r="436" spans="8:13" s="129" customFormat="1" x14ac:dyDescent="0.2">
      <c r="H436" s="154"/>
      <c r="I436" s="154"/>
      <c r="J436" s="154"/>
      <c r="K436" s="154"/>
      <c r="L436" s="154"/>
      <c r="M436" s="154"/>
    </row>
    <row r="437" spans="8:13" s="129" customFormat="1" x14ac:dyDescent="0.2">
      <c r="H437" s="154"/>
      <c r="I437" s="154"/>
      <c r="J437" s="154"/>
      <c r="K437" s="154"/>
      <c r="L437" s="154"/>
      <c r="M437" s="154"/>
    </row>
    <row r="438" spans="8:13" s="129" customFormat="1" x14ac:dyDescent="0.2">
      <c r="H438" s="154"/>
      <c r="I438" s="154"/>
      <c r="J438" s="154"/>
      <c r="K438" s="154"/>
      <c r="L438" s="154"/>
      <c r="M438" s="154"/>
    </row>
    <row r="439" spans="8:13" s="129" customFormat="1" x14ac:dyDescent="0.2">
      <c r="H439" s="154"/>
      <c r="I439" s="154"/>
      <c r="J439" s="154"/>
      <c r="K439" s="154"/>
      <c r="L439" s="154"/>
      <c r="M439" s="154"/>
    </row>
    <row r="440" spans="8:13" s="129" customFormat="1" x14ac:dyDescent="0.2">
      <c r="H440" s="154"/>
      <c r="I440" s="154"/>
      <c r="J440" s="154"/>
      <c r="K440" s="154"/>
      <c r="L440" s="154"/>
      <c r="M440" s="154"/>
    </row>
    <row r="441" spans="8:13" s="129" customFormat="1" x14ac:dyDescent="0.2">
      <c r="H441" s="154"/>
      <c r="I441" s="154"/>
      <c r="J441" s="154"/>
      <c r="K441" s="154"/>
      <c r="L441" s="154"/>
      <c r="M441" s="154"/>
    </row>
    <row r="442" spans="8:13" s="129" customFormat="1" x14ac:dyDescent="0.2">
      <c r="H442" s="154"/>
      <c r="I442" s="154"/>
      <c r="J442" s="154"/>
      <c r="K442" s="154"/>
      <c r="L442" s="154"/>
      <c r="M442" s="154"/>
    </row>
    <row r="443" spans="8:13" s="129" customFormat="1" x14ac:dyDescent="0.2">
      <c r="H443" s="154"/>
      <c r="I443" s="154"/>
      <c r="J443" s="154"/>
      <c r="K443" s="154"/>
      <c r="L443" s="154"/>
      <c r="M443" s="154"/>
    </row>
    <row r="444" spans="8:13" s="129" customFormat="1" x14ac:dyDescent="0.2">
      <c r="H444" s="154"/>
      <c r="I444" s="154"/>
      <c r="J444" s="154"/>
      <c r="K444" s="154"/>
      <c r="L444" s="154"/>
      <c r="M444" s="154"/>
    </row>
    <row r="445" spans="8:13" s="129" customFormat="1" x14ac:dyDescent="0.2">
      <c r="H445" s="154"/>
      <c r="I445" s="154"/>
      <c r="J445" s="154"/>
      <c r="K445" s="154"/>
      <c r="L445" s="154"/>
      <c r="M445" s="154"/>
    </row>
    <row r="446" spans="8:13" s="129" customFormat="1" x14ac:dyDescent="0.2">
      <c r="H446" s="154"/>
      <c r="I446" s="154"/>
      <c r="J446" s="154"/>
      <c r="K446" s="154"/>
      <c r="L446" s="154"/>
      <c r="M446" s="154"/>
    </row>
    <row r="447" spans="8:13" s="129" customFormat="1" x14ac:dyDescent="0.2">
      <c r="H447" s="154"/>
      <c r="I447" s="154"/>
      <c r="J447" s="154"/>
      <c r="K447" s="154"/>
      <c r="L447" s="154"/>
      <c r="M447" s="154"/>
    </row>
    <row r="448" spans="8:13" s="129" customFormat="1" x14ac:dyDescent="0.2">
      <c r="H448" s="154"/>
      <c r="I448" s="154"/>
      <c r="J448" s="154"/>
      <c r="K448" s="154"/>
      <c r="L448" s="154"/>
      <c r="M448" s="154"/>
    </row>
    <row r="449" spans="8:13" s="129" customFormat="1" x14ac:dyDescent="0.2">
      <c r="H449" s="154"/>
      <c r="I449" s="154"/>
      <c r="J449" s="154"/>
      <c r="K449" s="154"/>
      <c r="L449" s="154"/>
      <c r="M449" s="154"/>
    </row>
    <row r="450" spans="8:13" s="129" customFormat="1" x14ac:dyDescent="0.2">
      <c r="H450" s="154"/>
      <c r="I450" s="154"/>
      <c r="J450" s="154"/>
      <c r="K450" s="154"/>
      <c r="L450" s="154"/>
      <c r="M450" s="154"/>
    </row>
    <row r="451" spans="8:13" s="129" customFormat="1" x14ac:dyDescent="0.2">
      <c r="H451" s="154"/>
      <c r="I451" s="154"/>
      <c r="J451" s="154"/>
      <c r="K451" s="154"/>
      <c r="L451" s="154"/>
      <c r="M451" s="154"/>
    </row>
    <row r="452" spans="8:13" s="129" customFormat="1" x14ac:dyDescent="0.2">
      <c r="H452" s="154"/>
      <c r="I452" s="154"/>
      <c r="J452" s="154"/>
      <c r="K452" s="154"/>
      <c r="L452" s="154"/>
      <c r="M452" s="154"/>
    </row>
    <row r="453" spans="8:13" s="129" customFormat="1" x14ac:dyDescent="0.2">
      <c r="H453" s="154"/>
      <c r="I453" s="154"/>
      <c r="J453" s="154"/>
      <c r="K453" s="154"/>
      <c r="L453" s="154"/>
      <c r="M453" s="154"/>
    </row>
    <row r="454" spans="8:13" s="129" customFormat="1" x14ac:dyDescent="0.2">
      <c r="H454" s="154"/>
      <c r="I454" s="154"/>
      <c r="J454" s="154"/>
      <c r="K454" s="154"/>
      <c r="L454" s="154"/>
      <c r="M454" s="154"/>
    </row>
    <row r="455" spans="8:13" s="129" customFormat="1" x14ac:dyDescent="0.2">
      <c r="H455" s="154"/>
      <c r="I455" s="154"/>
      <c r="J455" s="154"/>
      <c r="K455" s="154"/>
      <c r="L455" s="154"/>
      <c r="M455" s="154"/>
    </row>
    <row r="456" spans="8:13" s="129" customFormat="1" x14ac:dyDescent="0.2">
      <c r="H456" s="154"/>
      <c r="I456" s="154"/>
      <c r="J456" s="154"/>
      <c r="K456" s="154"/>
      <c r="L456" s="154"/>
      <c r="M456" s="154"/>
    </row>
    <row r="457" spans="8:13" s="129" customFormat="1" x14ac:dyDescent="0.2">
      <c r="H457" s="154"/>
      <c r="I457" s="154"/>
      <c r="J457" s="154"/>
      <c r="K457" s="154"/>
      <c r="L457" s="154"/>
      <c r="M457" s="154"/>
    </row>
    <row r="458" spans="8:13" s="129" customFormat="1" x14ac:dyDescent="0.2">
      <c r="H458" s="154"/>
      <c r="I458" s="154"/>
      <c r="J458" s="154"/>
      <c r="K458" s="154"/>
      <c r="L458" s="154"/>
      <c r="M458" s="154"/>
    </row>
    <row r="459" spans="8:13" s="129" customFormat="1" x14ac:dyDescent="0.2">
      <c r="H459" s="154"/>
      <c r="I459" s="154"/>
      <c r="J459" s="154"/>
      <c r="K459" s="154"/>
      <c r="L459" s="154"/>
      <c r="M459" s="154"/>
    </row>
    <row r="460" spans="8:13" s="129" customFormat="1" x14ac:dyDescent="0.2">
      <c r="H460" s="154"/>
      <c r="I460" s="154"/>
      <c r="J460" s="154"/>
      <c r="K460" s="154"/>
      <c r="L460" s="154"/>
      <c r="M460" s="154"/>
    </row>
    <row r="461" spans="8:13" s="129" customFormat="1" x14ac:dyDescent="0.2">
      <c r="H461" s="154"/>
      <c r="I461" s="154"/>
      <c r="J461" s="154"/>
      <c r="K461" s="154"/>
      <c r="L461" s="154"/>
      <c r="M461" s="154"/>
    </row>
    <row r="462" spans="8:13" s="129" customFormat="1" x14ac:dyDescent="0.2">
      <c r="H462" s="154"/>
      <c r="I462" s="154"/>
      <c r="J462" s="154"/>
      <c r="K462" s="154"/>
      <c r="L462" s="154"/>
      <c r="M462" s="154"/>
    </row>
    <row r="463" spans="8:13" s="129" customFormat="1" x14ac:dyDescent="0.2">
      <c r="H463" s="154"/>
      <c r="I463" s="154"/>
      <c r="J463" s="154"/>
      <c r="K463" s="154"/>
      <c r="L463" s="154"/>
      <c r="M463" s="154"/>
    </row>
    <row r="464" spans="8:13" s="129" customFormat="1" x14ac:dyDescent="0.2">
      <c r="H464" s="154"/>
      <c r="I464" s="154"/>
      <c r="J464" s="154"/>
      <c r="K464" s="154"/>
      <c r="L464" s="154"/>
      <c r="M464" s="154"/>
    </row>
    <row r="465" spans="8:13" s="129" customFormat="1" x14ac:dyDescent="0.2">
      <c r="H465" s="154"/>
      <c r="I465" s="154"/>
      <c r="J465" s="154"/>
      <c r="K465" s="154"/>
      <c r="L465" s="154"/>
      <c r="M465" s="154"/>
    </row>
    <row r="466" spans="8:13" s="129" customFormat="1" x14ac:dyDescent="0.2">
      <c r="H466" s="154"/>
      <c r="I466" s="154"/>
      <c r="J466" s="154"/>
      <c r="K466" s="154"/>
      <c r="L466" s="154"/>
      <c r="M466" s="154"/>
    </row>
    <row r="467" spans="8:13" s="129" customFormat="1" x14ac:dyDescent="0.2">
      <c r="H467" s="154"/>
      <c r="I467" s="154"/>
      <c r="J467" s="154"/>
      <c r="K467" s="154"/>
      <c r="L467" s="154"/>
      <c r="M467" s="154"/>
    </row>
    <row r="468" spans="8:13" s="129" customFormat="1" x14ac:dyDescent="0.2">
      <c r="H468" s="154"/>
      <c r="I468" s="154"/>
      <c r="J468" s="154"/>
      <c r="K468" s="154"/>
      <c r="L468" s="154"/>
      <c r="M468" s="154"/>
    </row>
    <row r="469" spans="8:13" s="129" customFormat="1" x14ac:dyDescent="0.2">
      <c r="H469" s="154"/>
      <c r="I469" s="154"/>
      <c r="J469" s="154"/>
      <c r="K469" s="154"/>
      <c r="L469" s="154"/>
      <c r="M469" s="154"/>
    </row>
    <row r="470" spans="8:13" s="129" customFormat="1" x14ac:dyDescent="0.2">
      <c r="H470" s="154"/>
      <c r="I470" s="154"/>
      <c r="J470" s="154"/>
      <c r="K470" s="154"/>
      <c r="L470" s="154"/>
      <c r="M470" s="154"/>
    </row>
    <row r="471" spans="8:13" s="129" customFormat="1" x14ac:dyDescent="0.2">
      <c r="H471" s="154"/>
      <c r="I471" s="154"/>
      <c r="J471" s="154"/>
      <c r="K471" s="154"/>
      <c r="L471" s="154"/>
      <c r="M471" s="154"/>
    </row>
    <row r="472" spans="8:13" s="129" customFormat="1" x14ac:dyDescent="0.2">
      <c r="H472" s="154"/>
      <c r="I472" s="154"/>
      <c r="J472" s="154"/>
      <c r="K472" s="154"/>
      <c r="L472" s="154"/>
      <c r="M472" s="154"/>
    </row>
    <row r="473" spans="8:13" s="129" customFormat="1" x14ac:dyDescent="0.2">
      <c r="H473" s="154"/>
      <c r="I473" s="154"/>
      <c r="J473" s="154"/>
      <c r="K473" s="154"/>
      <c r="L473" s="154"/>
      <c r="M473" s="154"/>
    </row>
    <row r="474" spans="8:13" s="129" customFormat="1" x14ac:dyDescent="0.2">
      <c r="H474" s="154"/>
      <c r="I474" s="154"/>
      <c r="J474" s="154"/>
      <c r="K474" s="154"/>
      <c r="L474" s="154"/>
      <c r="M474" s="154"/>
    </row>
    <row r="475" spans="8:13" s="129" customFormat="1" x14ac:dyDescent="0.2">
      <c r="H475" s="154"/>
      <c r="I475" s="154"/>
      <c r="J475" s="154"/>
      <c r="K475" s="154"/>
      <c r="L475" s="154"/>
      <c r="M475" s="154"/>
    </row>
    <row r="476" spans="8:13" s="129" customFormat="1" x14ac:dyDescent="0.2">
      <c r="H476" s="154"/>
      <c r="I476" s="154"/>
      <c r="J476" s="154"/>
      <c r="K476" s="154"/>
      <c r="L476" s="154"/>
      <c r="M476" s="154"/>
    </row>
    <row r="477" spans="8:13" s="129" customFormat="1" x14ac:dyDescent="0.2">
      <c r="H477" s="154"/>
      <c r="I477" s="154"/>
      <c r="J477" s="154"/>
      <c r="K477" s="154"/>
      <c r="L477" s="154"/>
      <c r="M477" s="154"/>
    </row>
    <row r="478" spans="8:13" s="129" customFormat="1" x14ac:dyDescent="0.2">
      <c r="H478" s="154"/>
      <c r="I478" s="154"/>
      <c r="J478" s="154"/>
      <c r="K478" s="154"/>
      <c r="L478" s="154"/>
      <c r="M478" s="154"/>
    </row>
    <row r="479" spans="8:13" s="129" customFormat="1" x14ac:dyDescent="0.2">
      <c r="H479" s="154"/>
      <c r="I479" s="154"/>
      <c r="J479" s="154"/>
      <c r="K479" s="154"/>
      <c r="L479" s="154"/>
      <c r="M479" s="154"/>
    </row>
    <row r="480" spans="8:13" s="129" customFormat="1" x14ac:dyDescent="0.2">
      <c r="H480" s="154"/>
      <c r="I480" s="154"/>
      <c r="J480" s="154"/>
      <c r="K480" s="154"/>
      <c r="L480" s="154"/>
      <c r="M480" s="154"/>
    </row>
    <row r="481" spans="8:13" s="129" customFormat="1" x14ac:dyDescent="0.2">
      <c r="H481" s="154"/>
      <c r="I481" s="154"/>
      <c r="J481" s="154"/>
      <c r="K481" s="154"/>
      <c r="L481" s="154"/>
      <c r="M481" s="154"/>
    </row>
    <row r="482" spans="8:13" s="129" customFormat="1" x14ac:dyDescent="0.2">
      <c r="H482" s="154"/>
      <c r="I482" s="154"/>
      <c r="J482" s="154"/>
      <c r="K482" s="154"/>
      <c r="L482" s="154"/>
      <c r="M482" s="154"/>
    </row>
    <row r="483" spans="8:13" s="129" customFormat="1" x14ac:dyDescent="0.2">
      <c r="H483" s="154"/>
      <c r="I483" s="154"/>
      <c r="J483" s="154"/>
      <c r="K483" s="154"/>
      <c r="L483" s="154"/>
      <c r="M483" s="154"/>
    </row>
    <row r="484" spans="8:13" s="129" customFormat="1" x14ac:dyDescent="0.2">
      <c r="H484" s="154"/>
      <c r="I484" s="154"/>
      <c r="J484" s="154"/>
      <c r="K484" s="154"/>
      <c r="L484" s="154"/>
      <c r="M484" s="154"/>
    </row>
    <row r="485" spans="8:13" s="129" customFormat="1" x14ac:dyDescent="0.2">
      <c r="H485" s="154"/>
      <c r="I485" s="154"/>
      <c r="J485" s="154"/>
      <c r="K485" s="154"/>
      <c r="L485" s="154"/>
      <c r="M485" s="154"/>
    </row>
    <row r="486" spans="8:13" s="129" customFormat="1" x14ac:dyDescent="0.2">
      <c r="H486" s="154"/>
      <c r="I486" s="154"/>
      <c r="J486" s="154"/>
      <c r="K486" s="154"/>
      <c r="L486" s="154"/>
      <c r="M486" s="154"/>
    </row>
    <row r="487" spans="8:13" s="129" customFormat="1" x14ac:dyDescent="0.2">
      <c r="H487" s="154"/>
      <c r="I487" s="154"/>
      <c r="J487" s="154"/>
      <c r="K487" s="154"/>
      <c r="L487" s="154"/>
      <c r="M487" s="154"/>
    </row>
    <row r="488" spans="8:13" s="129" customFormat="1" x14ac:dyDescent="0.2">
      <c r="H488" s="154"/>
      <c r="I488" s="154"/>
      <c r="J488" s="154"/>
      <c r="K488" s="154"/>
      <c r="L488" s="154"/>
      <c r="M488" s="154"/>
    </row>
    <row r="489" spans="8:13" s="129" customFormat="1" x14ac:dyDescent="0.2">
      <c r="H489" s="154"/>
      <c r="I489" s="154"/>
      <c r="J489" s="154"/>
      <c r="K489" s="154"/>
      <c r="L489" s="154"/>
      <c r="M489" s="154"/>
    </row>
    <row r="490" spans="8:13" s="129" customFormat="1" x14ac:dyDescent="0.2">
      <c r="H490" s="154"/>
      <c r="I490" s="154"/>
      <c r="J490" s="154"/>
      <c r="K490" s="154"/>
      <c r="L490" s="154"/>
      <c r="M490" s="154"/>
    </row>
    <row r="491" spans="8:13" s="129" customFormat="1" x14ac:dyDescent="0.2">
      <c r="H491" s="154"/>
      <c r="I491" s="154"/>
      <c r="J491" s="154"/>
      <c r="K491" s="154"/>
      <c r="L491" s="154"/>
      <c r="M491" s="154"/>
    </row>
    <row r="492" spans="8:13" s="129" customFormat="1" x14ac:dyDescent="0.2">
      <c r="H492" s="154"/>
      <c r="I492" s="154"/>
      <c r="J492" s="154"/>
      <c r="K492" s="154"/>
      <c r="L492" s="154"/>
      <c r="M492" s="154"/>
    </row>
    <row r="493" spans="8:13" s="129" customFormat="1" x14ac:dyDescent="0.2">
      <c r="H493" s="154"/>
      <c r="I493" s="154"/>
      <c r="J493" s="154"/>
      <c r="K493" s="154"/>
      <c r="L493" s="154"/>
      <c r="M493" s="154"/>
    </row>
    <row r="494" spans="8:13" s="129" customFormat="1" x14ac:dyDescent="0.2">
      <c r="H494" s="154"/>
      <c r="I494" s="154"/>
      <c r="J494" s="154"/>
      <c r="K494" s="154"/>
      <c r="L494" s="154"/>
      <c r="M494" s="154"/>
    </row>
    <row r="495" spans="8:13" s="129" customFormat="1" x14ac:dyDescent="0.2">
      <c r="H495" s="154"/>
      <c r="I495" s="154"/>
      <c r="J495" s="154"/>
      <c r="K495" s="154"/>
      <c r="L495" s="154"/>
      <c r="M495" s="154"/>
    </row>
    <row r="496" spans="8:13" s="129" customFormat="1" x14ac:dyDescent="0.2">
      <c r="H496" s="154"/>
      <c r="I496" s="154"/>
      <c r="J496" s="154"/>
      <c r="K496" s="154"/>
      <c r="L496" s="154"/>
      <c r="M496" s="154"/>
    </row>
    <row r="497" spans="8:13" s="129" customFormat="1" x14ac:dyDescent="0.2">
      <c r="H497" s="154"/>
      <c r="I497" s="154"/>
      <c r="J497" s="154"/>
      <c r="K497" s="154"/>
      <c r="L497" s="154"/>
      <c r="M497" s="154"/>
    </row>
    <row r="498" spans="8:13" s="129" customFormat="1" x14ac:dyDescent="0.2">
      <c r="H498" s="154"/>
      <c r="I498" s="154"/>
      <c r="J498" s="154"/>
      <c r="K498" s="154"/>
      <c r="L498" s="154"/>
      <c r="M498" s="154"/>
    </row>
    <row r="499" spans="8:13" s="129" customFormat="1" x14ac:dyDescent="0.2">
      <c r="H499" s="154"/>
      <c r="I499" s="154"/>
      <c r="J499" s="154"/>
      <c r="K499" s="154"/>
      <c r="L499" s="154"/>
      <c r="M499" s="154"/>
    </row>
    <row r="500" spans="8:13" s="129" customFormat="1" x14ac:dyDescent="0.2">
      <c r="H500" s="154"/>
      <c r="I500" s="154"/>
      <c r="J500" s="154"/>
      <c r="K500" s="154"/>
      <c r="L500" s="154"/>
      <c r="M500" s="154"/>
    </row>
    <row r="501" spans="8:13" s="129" customFormat="1" x14ac:dyDescent="0.2">
      <c r="H501" s="154"/>
      <c r="I501" s="154"/>
      <c r="J501" s="154"/>
      <c r="K501" s="154"/>
      <c r="L501" s="154"/>
      <c r="M501" s="154"/>
    </row>
    <row r="502" spans="8:13" s="129" customFormat="1" x14ac:dyDescent="0.2">
      <c r="H502" s="154"/>
      <c r="I502" s="154"/>
      <c r="J502" s="154"/>
      <c r="K502" s="154"/>
      <c r="L502" s="154"/>
      <c r="M502" s="154"/>
    </row>
    <row r="503" spans="8:13" s="129" customFormat="1" x14ac:dyDescent="0.2">
      <c r="H503" s="154"/>
      <c r="I503" s="154"/>
      <c r="J503" s="154"/>
      <c r="K503" s="154"/>
      <c r="L503" s="154"/>
      <c r="M503" s="154"/>
    </row>
    <row r="504" spans="8:13" s="129" customFormat="1" x14ac:dyDescent="0.2">
      <c r="H504" s="154"/>
      <c r="I504" s="154"/>
      <c r="J504" s="154"/>
      <c r="K504" s="154"/>
      <c r="L504" s="154"/>
      <c r="M504" s="154"/>
    </row>
    <row r="505" spans="8:13" s="129" customFormat="1" x14ac:dyDescent="0.2">
      <c r="H505" s="154"/>
      <c r="I505" s="154"/>
      <c r="J505" s="154"/>
      <c r="K505" s="154"/>
      <c r="L505" s="154"/>
      <c r="M505" s="154"/>
    </row>
    <row r="506" spans="8:13" s="129" customFormat="1" x14ac:dyDescent="0.2">
      <c r="H506" s="154"/>
      <c r="I506" s="154"/>
      <c r="J506" s="154"/>
      <c r="K506" s="154"/>
      <c r="L506" s="154"/>
      <c r="M506" s="154"/>
    </row>
    <row r="507" spans="8:13" s="129" customFormat="1" x14ac:dyDescent="0.2">
      <c r="H507" s="154"/>
      <c r="I507" s="154"/>
      <c r="J507" s="154"/>
      <c r="K507" s="154"/>
      <c r="L507" s="154"/>
      <c r="M507" s="154"/>
    </row>
    <row r="508" spans="8:13" s="129" customFormat="1" x14ac:dyDescent="0.2">
      <c r="H508" s="154"/>
      <c r="I508" s="154"/>
      <c r="J508" s="154"/>
      <c r="K508" s="154"/>
      <c r="L508" s="154"/>
      <c r="M508" s="154"/>
    </row>
    <row r="509" spans="8:13" s="129" customFormat="1" x14ac:dyDescent="0.2">
      <c r="H509" s="154"/>
      <c r="I509" s="154"/>
      <c r="J509" s="154"/>
      <c r="K509" s="154"/>
      <c r="L509" s="154"/>
      <c r="M509" s="154"/>
    </row>
    <row r="510" spans="8:13" s="129" customFormat="1" x14ac:dyDescent="0.2">
      <c r="H510" s="154"/>
      <c r="I510" s="154"/>
      <c r="J510" s="154"/>
      <c r="K510" s="154"/>
      <c r="L510" s="154"/>
      <c r="M510" s="154"/>
    </row>
    <row r="511" spans="8:13" s="129" customFormat="1" x14ac:dyDescent="0.2">
      <c r="H511" s="154"/>
      <c r="I511" s="154"/>
      <c r="J511" s="154"/>
      <c r="K511" s="154"/>
      <c r="L511" s="154"/>
      <c r="M511" s="154"/>
    </row>
    <row r="512" spans="8:13" s="129" customFormat="1" x14ac:dyDescent="0.2">
      <c r="H512" s="154"/>
      <c r="I512" s="154"/>
      <c r="J512" s="154"/>
      <c r="K512" s="154"/>
      <c r="L512" s="154"/>
      <c r="M512" s="154"/>
    </row>
    <row r="513" spans="8:13" s="129" customFormat="1" x14ac:dyDescent="0.2">
      <c r="H513" s="154"/>
      <c r="I513" s="154"/>
      <c r="J513" s="154"/>
      <c r="K513" s="154"/>
      <c r="L513" s="154"/>
      <c r="M513" s="154"/>
    </row>
    <row r="514" spans="8:13" s="129" customFormat="1" x14ac:dyDescent="0.2">
      <c r="H514" s="154"/>
      <c r="I514" s="154"/>
      <c r="J514" s="154"/>
      <c r="K514" s="154"/>
      <c r="L514" s="154"/>
      <c r="M514" s="154"/>
    </row>
    <row r="515" spans="8:13" s="129" customFormat="1" x14ac:dyDescent="0.2">
      <c r="H515" s="154"/>
      <c r="I515" s="154"/>
      <c r="J515" s="154"/>
      <c r="K515" s="154"/>
      <c r="L515" s="154"/>
      <c r="M515" s="154"/>
    </row>
    <row r="516" spans="8:13" s="129" customFormat="1" x14ac:dyDescent="0.2">
      <c r="H516" s="154"/>
      <c r="I516" s="154"/>
      <c r="J516" s="154"/>
      <c r="K516" s="154"/>
      <c r="L516" s="154"/>
      <c r="M516" s="154"/>
    </row>
    <row r="517" spans="8:13" s="129" customFormat="1" x14ac:dyDescent="0.2">
      <c r="H517" s="154"/>
      <c r="I517" s="154"/>
      <c r="J517" s="154"/>
      <c r="K517" s="154"/>
      <c r="L517" s="154"/>
      <c r="M517" s="154"/>
    </row>
    <row r="518" spans="8:13" s="129" customFormat="1" x14ac:dyDescent="0.2">
      <c r="H518" s="154"/>
      <c r="I518" s="154"/>
      <c r="J518" s="154"/>
      <c r="K518" s="154"/>
      <c r="L518" s="154"/>
      <c r="M518" s="154"/>
    </row>
    <row r="519" spans="8:13" s="129" customFormat="1" x14ac:dyDescent="0.2">
      <c r="H519" s="154"/>
      <c r="I519" s="154"/>
      <c r="J519" s="154"/>
      <c r="K519" s="154"/>
      <c r="L519" s="154"/>
      <c r="M519" s="154"/>
    </row>
    <row r="520" spans="8:13" s="129" customFormat="1" x14ac:dyDescent="0.2">
      <c r="H520" s="154"/>
      <c r="I520" s="154"/>
      <c r="J520" s="154"/>
      <c r="K520" s="154"/>
      <c r="L520" s="154"/>
      <c r="M520" s="154"/>
    </row>
    <row r="521" spans="8:13" s="129" customFormat="1" x14ac:dyDescent="0.2">
      <c r="H521" s="154"/>
      <c r="I521" s="154"/>
      <c r="J521" s="154"/>
      <c r="K521" s="154"/>
      <c r="L521" s="154"/>
      <c r="M521" s="154"/>
    </row>
    <row r="522" spans="8:13" s="129" customFormat="1" x14ac:dyDescent="0.2">
      <c r="H522" s="154"/>
      <c r="I522" s="154"/>
      <c r="J522" s="154"/>
      <c r="K522" s="154"/>
      <c r="L522" s="154"/>
      <c r="M522" s="154"/>
    </row>
    <row r="523" spans="8:13" s="129" customFormat="1" x14ac:dyDescent="0.2">
      <c r="H523" s="154"/>
      <c r="I523" s="154"/>
      <c r="J523" s="154"/>
      <c r="K523" s="154"/>
      <c r="L523" s="154"/>
      <c r="M523" s="154"/>
    </row>
    <row r="524" spans="8:13" s="129" customFormat="1" x14ac:dyDescent="0.2">
      <c r="H524" s="154"/>
      <c r="I524" s="154"/>
      <c r="J524" s="154"/>
      <c r="K524" s="154"/>
      <c r="L524" s="154"/>
      <c r="M524" s="154"/>
    </row>
    <row r="525" spans="8:13" s="129" customFormat="1" x14ac:dyDescent="0.2">
      <c r="H525" s="154"/>
      <c r="I525" s="154"/>
      <c r="J525" s="154"/>
      <c r="K525" s="154"/>
      <c r="L525" s="154"/>
      <c r="M525" s="154"/>
    </row>
    <row r="526" spans="8:13" s="129" customFormat="1" x14ac:dyDescent="0.2">
      <c r="H526" s="154"/>
      <c r="I526" s="154"/>
      <c r="J526" s="154"/>
      <c r="K526" s="154"/>
      <c r="L526" s="154"/>
      <c r="M526" s="154"/>
    </row>
    <row r="527" spans="8:13" s="129" customFormat="1" x14ac:dyDescent="0.2">
      <c r="H527" s="154"/>
      <c r="I527" s="154"/>
      <c r="J527" s="154"/>
      <c r="K527" s="154"/>
      <c r="L527" s="154"/>
      <c r="M527" s="154"/>
    </row>
    <row r="528" spans="8:13" s="129" customFormat="1" x14ac:dyDescent="0.2">
      <c r="H528" s="154"/>
      <c r="I528" s="154"/>
      <c r="J528" s="154"/>
      <c r="K528" s="154"/>
      <c r="L528" s="154"/>
      <c r="M528" s="154"/>
    </row>
    <row r="529" spans="8:13" s="129" customFormat="1" x14ac:dyDescent="0.2">
      <c r="H529" s="154"/>
      <c r="I529" s="154"/>
      <c r="J529" s="154"/>
      <c r="K529" s="154"/>
      <c r="L529" s="154"/>
      <c r="M529" s="154"/>
    </row>
    <row r="530" spans="8:13" s="129" customFormat="1" x14ac:dyDescent="0.2">
      <c r="H530" s="154"/>
      <c r="I530" s="154"/>
      <c r="J530" s="154"/>
      <c r="K530" s="154"/>
      <c r="L530" s="154"/>
      <c r="M530" s="154"/>
    </row>
    <row r="531" spans="8:13" s="129" customFormat="1" x14ac:dyDescent="0.2">
      <c r="H531" s="154"/>
      <c r="I531" s="154"/>
      <c r="J531" s="154"/>
      <c r="K531" s="154"/>
      <c r="L531" s="154"/>
      <c r="M531" s="154"/>
    </row>
    <row r="532" spans="8:13" s="129" customFormat="1" x14ac:dyDescent="0.2">
      <c r="H532" s="154"/>
      <c r="I532" s="154"/>
      <c r="J532" s="154"/>
      <c r="K532" s="154"/>
      <c r="L532" s="154"/>
      <c r="M532" s="154"/>
    </row>
    <row r="533" spans="8:13" s="129" customFormat="1" x14ac:dyDescent="0.2">
      <c r="H533" s="154"/>
      <c r="I533" s="154"/>
      <c r="J533" s="154"/>
      <c r="K533" s="154"/>
      <c r="L533" s="154"/>
      <c r="M533" s="154"/>
    </row>
    <row r="534" spans="8:13" s="129" customFormat="1" x14ac:dyDescent="0.2">
      <c r="H534" s="154"/>
      <c r="I534" s="154"/>
      <c r="J534" s="154"/>
      <c r="K534" s="154"/>
      <c r="L534" s="154"/>
      <c r="M534" s="154"/>
    </row>
    <row r="535" spans="8:13" s="129" customFormat="1" x14ac:dyDescent="0.2">
      <c r="H535" s="154"/>
      <c r="I535" s="154"/>
      <c r="J535" s="154"/>
      <c r="K535" s="154"/>
      <c r="L535" s="154"/>
      <c r="M535" s="154"/>
    </row>
    <row r="536" spans="8:13" s="129" customFormat="1" x14ac:dyDescent="0.2">
      <c r="H536" s="154"/>
      <c r="I536" s="154"/>
      <c r="J536" s="154"/>
      <c r="K536" s="154"/>
      <c r="L536" s="154"/>
      <c r="M536" s="154"/>
    </row>
    <row r="537" spans="8:13" s="129" customFormat="1" x14ac:dyDescent="0.2">
      <c r="H537" s="154"/>
      <c r="I537" s="154"/>
      <c r="J537" s="154"/>
      <c r="K537" s="154"/>
      <c r="L537" s="154"/>
      <c r="M537" s="154"/>
    </row>
    <row r="538" spans="8:13" s="129" customFormat="1" x14ac:dyDescent="0.2">
      <c r="H538" s="154"/>
      <c r="I538" s="154"/>
      <c r="J538" s="154"/>
      <c r="K538" s="154"/>
      <c r="L538" s="154"/>
      <c r="M538" s="154"/>
    </row>
    <row r="539" spans="8:13" s="129" customFormat="1" x14ac:dyDescent="0.2">
      <c r="H539" s="154"/>
      <c r="I539" s="154"/>
      <c r="J539" s="154"/>
      <c r="K539" s="154"/>
      <c r="L539" s="154"/>
      <c r="M539" s="154"/>
    </row>
    <row r="540" spans="8:13" s="129" customFormat="1" x14ac:dyDescent="0.2">
      <c r="H540" s="154"/>
      <c r="I540" s="154"/>
      <c r="J540" s="154"/>
      <c r="K540" s="154"/>
      <c r="L540" s="154"/>
      <c r="M540" s="154"/>
    </row>
    <row r="541" spans="8:13" s="129" customFormat="1" x14ac:dyDescent="0.2">
      <c r="H541" s="154"/>
      <c r="I541" s="154"/>
      <c r="J541" s="154"/>
      <c r="K541" s="154"/>
      <c r="L541" s="154"/>
      <c r="M541" s="154"/>
    </row>
    <row r="542" spans="8:13" s="129" customFormat="1" x14ac:dyDescent="0.2">
      <c r="H542" s="154"/>
      <c r="I542" s="154"/>
      <c r="J542" s="154"/>
      <c r="K542" s="154"/>
      <c r="L542" s="154"/>
      <c r="M542" s="154"/>
    </row>
    <row r="543" spans="8:13" s="129" customFormat="1" x14ac:dyDescent="0.2">
      <c r="H543" s="154"/>
      <c r="I543" s="154"/>
      <c r="J543" s="154"/>
      <c r="K543" s="154"/>
      <c r="L543" s="154"/>
      <c r="M543" s="154"/>
    </row>
    <row r="544" spans="8:13" s="129" customFormat="1" x14ac:dyDescent="0.2">
      <c r="H544" s="154"/>
      <c r="I544" s="154"/>
      <c r="J544" s="154"/>
      <c r="K544" s="154"/>
      <c r="L544" s="154"/>
      <c r="M544" s="154"/>
    </row>
    <row r="545" spans="8:13" s="129" customFormat="1" x14ac:dyDescent="0.2">
      <c r="H545" s="154"/>
      <c r="I545" s="154"/>
      <c r="J545" s="154"/>
      <c r="K545" s="154"/>
      <c r="L545" s="154"/>
      <c r="M545" s="154"/>
    </row>
    <row r="546" spans="8:13" s="129" customFormat="1" x14ac:dyDescent="0.2">
      <c r="H546" s="154"/>
      <c r="I546" s="154"/>
      <c r="J546" s="154"/>
      <c r="K546" s="154"/>
      <c r="L546" s="154"/>
      <c r="M546" s="154"/>
    </row>
    <row r="547" spans="8:13" s="129" customFormat="1" x14ac:dyDescent="0.2">
      <c r="H547" s="154"/>
      <c r="I547" s="154"/>
      <c r="J547" s="154"/>
      <c r="K547" s="154"/>
      <c r="L547" s="154"/>
      <c r="M547" s="154"/>
    </row>
    <row r="548" spans="8:13" s="129" customFormat="1" x14ac:dyDescent="0.2">
      <c r="H548" s="154"/>
      <c r="I548" s="154"/>
      <c r="J548" s="154"/>
      <c r="K548" s="154"/>
      <c r="L548" s="154"/>
      <c r="M548" s="154"/>
    </row>
    <row r="549" spans="8:13" s="129" customFormat="1" x14ac:dyDescent="0.2">
      <c r="H549" s="154"/>
      <c r="I549" s="154"/>
      <c r="J549" s="154"/>
      <c r="K549" s="154"/>
      <c r="L549" s="154"/>
      <c r="M549" s="154"/>
    </row>
    <row r="550" spans="8:13" s="129" customFormat="1" x14ac:dyDescent="0.2">
      <c r="H550" s="154"/>
      <c r="I550" s="154"/>
      <c r="J550" s="154"/>
      <c r="K550" s="154"/>
      <c r="L550" s="154"/>
      <c r="M550" s="154"/>
    </row>
    <row r="551" spans="8:13" s="129" customFormat="1" x14ac:dyDescent="0.2">
      <c r="H551" s="154"/>
      <c r="I551" s="154"/>
      <c r="J551" s="154"/>
      <c r="K551" s="154"/>
      <c r="L551" s="154"/>
      <c r="M551" s="154"/>
    </row>
    <row r="552" spans="8:13" s="129" customFormat="1" x14ac:dyDescent="0.2">
      <c r="H552" s="154"/>
      <c r="I552" s="154"/>
      <c r="J552" s="154"/>
      <c r="K552" s="154"/>
      <c r="L552" s="154"/>
      <c r="M552" s="154"/>
    </row>
    <row r="553" spans="8:13" s="129" customFormat="1" x14ac:dyDescent="0.2">
      <c r="H553" s="154"/>
      <c r="I553" s="154"/>
      <c r="J553" s="154"/>
      <c r="K553" s="154"/>
      <c r="L553" s="154"/>
      <c r="M553" s="154"/>
    </row>
    <row r="554" spans="8:13" s="129" customFormat="1" x14ac:dyDescent="0.2">
      <c r="H554" s="154"/>
      <c r="I554" s="154"/>
      <c r="J554" s="154"/>
      <c r="K554" s="154"/>
      <c r="L554" s="154"/>
      <c r="M554" s="154"/>
    </row>
    <row r="555" spans="8:13" s="129" customFormat="1" x14ac:dyDescent="0.2">
      <c r="H555" s="154"/>
      <c r="I555" s="154"/>
      <c r="J555" s="154"/>
      <c r="K555" s="154"/>
      <c r="L555" s="154"/>
      <c r="M555" s="154"/>
    </row>
    <row r="556" spans="8:13" s="129" customFormat="1" x14ac:dyDescent="0.2">
      <c r="H556" s="154"/>
      <c r="I556" s="154"/>
      <c r="J556" s="154"/>
      <c r="K556" s="154"/>
      <c r="L556" s="154"/>
      <c r="M556" s="154"/>
    </row>
    <row r="557" spans="8:13" s="129" customFormat="1" x14ac:dyDescent="0.2">
      <c r="H557" s="154"/>
      <c r="I557" s="154"/>
      <c r="J557" s="154"/>
      <c r="K557" s="154"/>
      <c r="L557" s="154"/>
      <c r="M557" s="154"/>
    </row>
    <row r="558" spans="8:13" s="129" customFormat="1" x14ac:dyDescent="0.2">
      <c r="H558" s="154"/>
      <c r="I558" s="154"/>
      <c r="J558" s="154"/>
      <c r="K558" s="154"/>
      <c r="L558" s="154"/>
      <c r="M558" s="154"/>
    </row>
    <row r="559" spans="8:13" s="129" customFormat="1" x14ac:dyDescent="0.2">
      <c r="H559" s="154"/>
      <c r="I559" s="154"/>
      <c r="J559" s="154"/>
      <c r="K559" s="154"/>
      <c r="L559" s="154"/>
      <c r="M559" s="154"/>
    </row>
    <row r="560" spans="8:13" s="129" customFormat="1" x14ac:dyDescent="0.2">
      <c r="H560" s="154"/>
      <c r="I560" s="154"/>
      <c r="J560" s="154"/>
      <c r="K560" s="154"/>
      <c r="L560" s="154"/>
      <c r="M560" s="154"/>
    </row>
    <row r="561" spans="8:13" s="129" customFormat="1" x14ac:dyDescent="0.2">
      <c r="H561" s="154"/>
      <c r="I561" s="154"/>
      <c r="J561" s="154"/>
      <c r="K561" s="154"/>
      <c r="L561" s="154"/>
      <c r="M561" s="154"/>
    </row>
    <row r="562" spans="8:13" s="129" customFormat="1" x14ac:dyDescent="0.2">
      <c r="H562" s="154"/>
      <c r="I562" s="154"/>
      <c r="J562" s="154"/>
      <c r="K562" s="154"/>
      <c r="L562" s="154"/>
      <c r="M562" s="154"/>
    </row>
    <row r="563" spans="8:13" s="129" customFormat="1" x14ac:dyDescent="0.2">
      <c r="H563" s="154"/>
      <c r="I563" s="154"/>
      <c r="J563" s="154"/>
      <c r="K563" s="154"/>
      <c r="L563" s="154"/>
      <c r="M563" s="154"/>
    </row>
    <row r="564" spans="8:13" s="129" customFormat="1" x14ac:dyDescent="0.2">
      <c r="H564" s="154"/>
      <c r="I564" s="154"/>
      <c r="J564" s="154"/>
      <c r="K564" s="154"/>
      <c r="L564" s="154"/>
      <c r="M564" s="154"/>
    </row>
    <row r="565" spans="8:13" s="129" customFormat="1" x14ac:dyDescent="0.2">
      <c r="H565" s="154"/>
      <c r="I565" s="154"/>
      <c r="J565" s="154"/>
      <c r="K565" s="154"/>
      <c r="L565" s="154"/>
      <c r="M565" s="154"/>
    </row>
    <row r="566" spans="8:13" s="129" customFormat="1" x14ac:dyDescent="0.2">
      <c r="H566" s="154"/>
      <c r="I566" s="154"/>
      <c r="J566" s="154"/>
      <c r="K566" s="154"/>
      <c r="L566" s="154"/>
      <c r="M566" s="154"/>
    </row>
    <row r="567" spans="8:13" s="129" customFormat="1" x14ac:dyDescent="0.2">
      <c r="H567" s="154"/>
      <c r="I567" s="154"/>
      <c r="J567" s="154"/>
      <c r="K567" s="154"/>
      <c r="L567" s="154"/>
      <c r="M567" s="154"/>
    </row>
    <row r="568" spans="8:13" s="129" customFormat="1" x14ac:dyDescent="0.2">
      <c r="H568" s="154"/>
      <c r="I568" s="154"/>
      <c r="J568" s="154"/>
      <c r="K568" s="154"/>
      <c r="L568" s="154"/>
      <c r="M568" s="154"/>
    </row>
    <row r="569" spans="8:13" s="129" customFormat="1" x14ac:dyDescent="0.2">
      <c r="H569" s="154"/>
      <c r="I569" s="154"/>
      <c r="J569" s="154"/>
      <c r="K569" s="154"/>
      <c r="L569" s="154"/>
      <c r="M569" s="154"/>
    </row>
    <row r="570" spans="8:13" s="129" customFormat="1" x14ac:dyDescent="0.2">
      <c r="H570" s="154"/>
      <c r="I570" s="154"/>
      <c r="J570" s="154"/>
      <c r="K570" s="154"/>
      <c r="L570" s="154"/>
      <c r="M570" s="154"/>
    </row>
    <row r="571" spans="8:13" s="129" customFormat="1" x14ac:dyDescent="0.2">
      <c r="H571" s="154"/>
      <c r="I571" s="154"/>
      <c r="J571" s="154"/>
      <c r="K571" s="154"/>
      <c r="L571" s="154"/>
      <c r="M571" s="154"/>
    </row>
    <row r="572" spans="8:13" s="129" customFormat="1" x14ac:dyDescent="0.2">
      <c r="H572" s="154"/>
      <c r="I572" s="154"/>
      <c r="J572" s="154"/>
      <c r="K572" s="154"/>
      <c r="L572" s="154"/>
      <c r="M572" s="154"/>
    </row>
    <row r="573" spans="8:13" s="129" customFormat="1" x14ac:dyDescent="0.2">
      <c r="H573" s="154"/>
      <c r="I573" s="154"/>
      <c r="J573" s="154"/>
      <c r="K573" s="154"/>
      <c r="L573" s="154"/>
      <c r="M573" s="154"/>
    </row>
    <row r="574" spans="8:13" s="129" customFormat="1" x14ac:dyDescent="0.2">
      <c r="H574" s="154"/>
      <c r="I574" s="154"/>
      <c r="J574" s="154"/>
      <c r="K574" s="154"/>
      <c r="L574" s="154"/>
      <c r="M574" s="154"/>
    </row>
    <row r="575" spans="8:13" s="129" customFormat="1" x14ac:dyDescent="0.2">
      <c r="H575" s="154"/>
      <c r="I575" s="154"/>
      <c r="J575" s="154"/>
      <c r="K575" s="154"/>
      <c r="L575" s="154"/>
      <c r="M575" s="154"/>
    </row>
    <row r="576" spans="8:13" s="129" customFormat="1" x14ac:dyDescent="0.2">
      <c r="H576" s="154"/>
      <c r="I576" s="154"/>
      <c r="J576" s="154"/>
      <c r="K576" s="154"/>
      <c r="L576" s="154"/>
      <c r="M576" s="154"/>
    </row>
    <row r="577" spans="8:13" s="129" customFormat="1" x14ac:dyDescent="0.2">
      <c r="H577" s="154"/>
      <c r="I577" s="154"/>
      <c r="J577" s="154"/>
      <c r="K577" s="154"/>
      <c r="L577" s="154"/>
      <c r="M577" s="154"/>
    </row>
    <row r="578" spans="8:13" s="129" customFormat="1" x14ac:dyDescent="0.2">
      <c r="H578" s="154"/>
      <c r="I578" s="154"/>
      <c r="J578" s="154"/>
      <c r="K578" s="154"/>
      <c r="L578" s="154"/>
      <c r="M578" s="154"/>
    </row>
    <row r="579" spans="8:13" s="129" customFormat="1" x14ac:dyDescent="0.2">
      <c r="H579" s="154"/>
      <c r="I579" s="154"/>
      <c r="J579" s="154"/>
      <c r="K579" s="154"/>
      <c r="L579" s="154"/>
      <c r="M579" s="154"/>
    </row>
    <row r="580" spans="8:13" s="129" customFormat="1" x14ac:dyDescent="0.2">
      <c r="H580" s="154"/>
      <c r="I580" s="154"/>
      <c r="J580" s="154"/>
      <c r="K580" s="154"/>
      <c r="L580" s="154"/>
      <c r="M580" s="154"/>
    </row>
    <row r="581" spans="8:13" s="129" customFormat="1" x14ac:dyDescent="0.2">
      <c r="H581" s="154"/>
      <c r="I581" s="154"/>
      <c r="J581" s="154"/>
      <c r="K581" s="154"/>
      <c r="L581" s="154"/>
      <c r="M581" s="154"/>
    </row>
    <row r="582" spans="8:13" s="129" customFormat="1" x14ac:dyDescent="0.2">
      <c r="H582" s="154"/>
      <c r="I582" s="154"/>
      <c r="J582" s="154"/>
      <c r="K582" s="154"/>
      <c r="L582" s="154"/>
      <c r="M582" s="154"/>
    </row>
    <row r="583" spans="8:13" s="129" customFormat="1" x14ac:dyDescent="0.2">
      <c r="H583" s="154"/>
      <c r="I583" s="154"/>
      <c r="J583" s="154"/>
      <c r="K583" s="154"/>
      <c r="L583" s="154"/>
      <c r="M583" s="154"/>
    </row>
    <row r="584" spans="8:13" s="129" customFormat="1" x14ac:dyDescent="0.2">
      <c r="H584" s="154"/>
      <c r="I584" s="154"/>
      <c r="J584" s="154"/>
      <c r="K584" s="154"/>
      <c r="L584" s="154"/>
      <c r="M584" s="154"/>
    </row>
    <row r="585" spans="8:13" s="129" customFormat="1" x14ac:dyDescent="0.2">
      <c r="H585" s="154"/>
      <c r="I585" s="154"/>
      <c r="J585" s="154"/>
      <c r="K585" s="154"/>
      <c r="L585" s="154"/>
      <c r="M585" s="154"/>
    </row>
    <row r="586" spans="8:13" s="129" customFormat="1" x14ac:dyDescent="0.2">
      <c r="H586" s="154"/>
      <c r="I586" s="154"/>
      <c r="J586" s="154"/>
      <c r="K586" s="154"/>
      <c r="L586" s="154"/>
      <c r="M586" s="154"/>
    </row>
    <row r="587" spans="8:13" s="129" customFormat="1" x14ac:dyDescent="0.2">
      <c r="H587" s="154"/>
      <c r="I587" s="154"/>
      <c r="J587" s="154"/>
      <c r="K587" s="154"/>
      <c r="L587" s="154"/>
      <c r="M587" s="154"/>
    </row>
    <row r="588" spans="8:13" s="129" customFormat="1" x14ac:dyDescent="0.2">
      <c r="H588" s="154"/>
      <c r="I588" s="154"/>
      <c r="J588" s="154"/>
      <c r="K588" s="154"/>
      <c r="L588" s="154"/>
      <c r="M588" s="154"/>
    </row>
    <row r="589" spans="8:13" s="129" customFormat="1" x14ac:dyDescent="0.2">
      <c r="H589" s="154"/>
      <c r="I589" s="154"/>
      <c r="J589" s="154"/>
      <c r="K589" s="154"/>
      <c r="L589" s="154"/>
      <c r="M589" s="154"/>
    </row>
    <row r="590" spans="8:13" s="129" customFormat="1" x14ac:dyDescent="0.2">
      <c r="H590" s="154"/>
      <c r="I590" s="154"/>
      <c r="J590" s="154"/>
      <c r="K590" s="154"/>
      <c r="L590" s="154"/>
      <c r="M590" s="154"/>
    </row>
    <row r="591" spans="8:13" s="129" customFormat="1" x14ac:dyDescent="0.2">
      <c r="H591" s="154"/>
      <c r="I591" s="154"/>
      <c r="J591" s="154"/>
      <c r="K591" s="154"/>
      <c r="L591" s="154"/>
      <c r="M591" s="154"/>
    </row>
    <row r="592" spans="8:13" s="129" customFormat="1" x14ac:dyDescent="0.2">
      <c r="H592" s="154"/>
      <c r="I592" s="154"/>
      <c r="J592" s="154"/>
      <c r="K592" s="154"/>
      <c r="L592" s="154"/>
      <c r="M592" s="154"/>
    </row>
    <row r="593" spans="8:13" s="129" customFormat="1" x14ac:dyDescent="0.2">
      <c r="H593" s="154"/>
      <c r="I593" s="154"/>
      <c r="J593" s="154"/>
      <c r="K593" s="154"/>
      <c r="L593" s="154"/>
      <c r="M593" s="154"/>
    </row>
    <row r="594" spans="8:13" s="129" customFormat="1" x14ac:dyDescent="0.2">
      <c r="H594" s="154"/>
      <c r="I594" s="154"/>
      <c r="J594" s="154"/>
      <c r="K594" s="154"/>
      <c r="L594" s="154"/>
      <c r="M594" s="154"/>
    </row>
    <row r="595" spans="8:13" s="129" customFormat="1" x14ac:dyDescent="0.2">
      <c r="H595" s="154"/>
      <c r="I595" s="154"/>
      <c r="J595" s="154"/>
      <c r="K595" s="154"/>
      <c r="L595" s="154"/>
      <c r="M595" s="154"/>
    </row>
    <row r="596" spans="8:13" s="129" customFormat="1" x14ac:dyDescent="0.2">
      <c r="H596" s="154"/>
      <c r="I596" s="154"/>
      <c r="J596" s="154"/>
      <c r="K596" s="154"/>
      <c r="L596" s="154"/>
      <c r="M596" s="154"/>
    </row>
    <row r="597" spans="8:13" s="129" customFormat="1" x14ac:dyDescent="0.2">
      <c r="H597" s="154"/>
      <c r="I597" s="154"/>
      <c r="J597" s="154"/>
      <c r="K597" s="154"/>
      <c r="L597" s="154"/>
      <c r="M597" s="154"/>
    </row>
    <row r="598" spans="8:13" s="129" customFormat="1" x14ac:dyDescent="0.2">
      <c r="H598" s="154"/>
      <c r="I598" s="154"/>
      <c r="J598" s="154"/>
      <c r="K598" s="154"/>
      <c r="L598" s="154"/>
      <c r="M598" s="154"/>
    </row>
    <row r="599" spans="8:13" s="129" customFormat="1" x14ac:dyDescent="0.2">
      <c r="H599" s="154"/>
      <c r="I599" s="154"/>
      <c r="J599" s="154"/>
      <c r="K599" s="154"/>
      <c r="L599" s="154"/>
      <c r="M599" s="154"/>
    </row>
    <row r="600" spans="8:13" s="129" customFormat="1" x14ac:dyDescent="0.2">
      <c r="H600" s="154"/>
      <c r="I600" s="154"/>
      <c r="J600" s="154"/>
      <c r="K600" s="154"/>
      <c r="L600" s="154"/>
      <c r="M600" s="154"/>
    </row>
    <row r="601" spans="8:13" s="129" customFormat="1" x14ac:dyDescent="0.2">
      <c r="H601" s="154"/>
      <c r="I601" s="154"/>
      <c r="J601" s="154"/>
      <c r="K601" s="154"/>
      <c r="L601" s="154"/>
      <c r="M601" s="154"/>
    </row>
    <row r="602" spans="8:13" s="129" customFormat="1" x14ac:dyDescent="0.2">
      <c r="H602" s="154"/>
      <c r="I602" s="154"/>
      <c r="J602" s="154"/>
      <c r="K602" s="154"/>
      <c r="L602" s="154"/>
      <c r="M602" s="154"/>
    </row>
    <row r="603" spans="8:13" s="129" customFormat="1" x14ac:dyDescent="0.2">
      <c r="H603" s="154"/>
      <c r="I603" s="154"/>
      <c r="J603" s="154"/>
      <c r="K603" s="154"/>
      <c r="L603" s="154"/>
      <c r="M603" s="154"/>
    </row>
    <row r="604" spans="8:13" s="129" customFormat="1" x14ac:dyDescent="0.2">
      <c r="H604" s="154"/>
      <c r="I604" s="154"/>
      <c r="J604" s="154"/>
      <c r="K604" s="154"/>
      <c r="L604" s="154"/>
      <c r="M604" s="154"/>
    </row>
    <row r="605" spans="8:13" s="129" customFormat="1" x14ac:dyDescent="0.2">
      <c r="H605" s="154"/>
      <c r="I605" s="154"/>
      <c r="J605" s="154"/>
      <c r="K605" s="154"/>
      <c r="L605" s="154"/>
      <c r="M605" s="154"/>
    </row>
    <row r="606" spans="8:13" s="129" customFormat="1" x14ac:dyDescent="0.2">
      <c r="H606" s="154"/>
      <c r="I606" s="154"/>
      <c r="J606" s="154"/>
      <c r="K606" s="154"/>
      <c r="L606" s="154"/>
      <c r="M606" s="154"/>
    </row>
    <row r="607" spans="8:13" s="129" customFormat="1" x14ac:dyDescent="0.2">
      <c r="H607" s="154"/>
      <c r="I607" s="154"/>
      <c r="J607" s="154"/>
      <c r="K607" s="154"/>
      <c r="L607" s="154"/>
      <c r="M607" s="154"/>
    </row>
    <row r="608" spans="8:13" s="129" customFormat="1" x14ac:dyDescent="0.2">
      <c r="H608" s="154"/>
      <c r="I608" s="154"/>
      <c r="J608" s="154"/>
      <c r="K608" s="154"/>
      <c r="L608" s="154"/>
      <c r="M608" s="154"/>
    </row>
    <row r="609" spans="8:13" s="129" customFormat="1" x14ac:dyDescent="0.2">
      <c r="H609" s="154"/>
      <c r="I609" s="154"/>
      <c r="J609" s="154"/>
      <c r="K609" s="154"/>
      <c r="L609" s="154"/>
      <c r="M609" s="154"/>
    </row>
    <row r="610" spans="8:13" s="129" customFormat="1" x14ac:dyDescent="0.2">
      <c r="H610" s="154"/>
      <c r="I610" s="154"/>
      <c r="J610" s="154"/>
      <c r="K610" s="154"/>
      <c r="L610" s="154"/>
      <c r="M610" s="154"/>
    </row>
    <row r="611" spans="8:13" s="129" customFormat="1" x14ac:dyDescent="0.2">
      <c r="H611" s="154"/>
      <c r="I611" s="154"/>
      <c r="J611" s="154"/>
      <c r="K611" s="154"/>
      <c r="L611" s="154"/>
      <c r="M611" s="154"/>
    </row>
    <row r="612" spans="8:13" s="129" customFormat="1" x14ac:dyDescent="0.2">
      <c r="H612" s="154"/>
      <c r="I612" s="154"/>
      <c r="J612" s="154"/>
      <c r="K612" s="154"/>
      <c r="L612" s="154"/>
      <c r="M612" s="154"/>
    </row>
    <row r="613" spans="8:13" s="129" customFormat="1" x14ac:dyDescent="0.2">
      <c r="H613" s="154"/>
      <c r="I613" s="154"/>
      <c r="J613" s="154"/>
      <c r="K613" s="154"/>
      <c r="L613" s="154"/>
      <c r="M613" s="154"/>
    </row>
    <row r="614" spans="8:13" s="129" customFormat="1" x14ac:dyDescent="0.2">
      <c r="H614" s="154"/>
      <c r="I614" s="154"/>
      <c r="J614" s="154"/>
      <c r="K614" s="154"/>
      <c r="L614" s="154"/>
      <c r="M614" s="154"/>
    </row>
    <row r="615" spans="8:13" s="129" customFormat="1" x14ac:dyDescent="0.2">
      <c r="H615" s="154"/>
      <c r="I615" s="154"/>
      <c r="J615" s="154"/>
      <c r="K615" s="154"/>
      <c r="L615" s="154"/>
      <c r="M615" s="154"/>
    </row>
    <row r="616" spans="8:13" s="129" customFormat="1" x14ac:dyDescent="0.2">
      <c r="H616" s="154"/>
      <c r="I616" s="154"/>
      <c r="J616" s="154"/>
      <c r="K616" s="154"/>
      <c r="L616" s="154"/>
      <c r="M616" s="154"/>
    </row>
    <row r="617" spans="8:13" s="129" customFormat="1" x14ac:dyDescent="0.2">
      <c r="H617" s="154"/>
      <c r="I617" s="154"/>
      <c r="J617" s="154"/>
      <c r="K617" s="154"/>
      <c r="L617" s="154"/>
      <c r="M617" s="154"/>
    </row>
    <row r="618" spans="8:13" s="129" customFormat="1" x14ac:dyDescent="0.2">
      <c r="H618" s="154"/>
      <c r="I618" s="154"/>
      <c r="J618" s="154"/>
      <c r="K618" s="154"/>
      <c r="L618" s="154"/>
      <c r="M618" s="154"/>
    </row>
    <row r="619" spans="8:13" s="129" customFormat="1" x14ac:dyDescent="0.2">
      <c r="H619" s="154"/>
      <c r="I619" s="154"/>
      <c r="J619" s="154"/>
      <c r="K619" s="154"/>
      <c r="L619" s="154"/>
      <c r="M619" s="154"/>
    </row>
    <row r="620" spans="8:13" s="129" customFormat="1" x14ac:dyDescent="0.2">
      <c r="H620" s="154"/>
      <c r="I620" s="154"/>
      <c r="J620" s="154"/>
      <c r="K620" s="154"/>
      <c r="L620" s="154"/>
      <c r="M620" s="154"/>
    </row>
    <row r="621" spans="8:13" s="129" customFormat="1" x14ac:dyDescent="0.2">
      <c r="H621" s="154"/>
      <c r="I621" s="154"/>
      <c r="J621" s="154"/>
      <c r="K621" s="154"/>
      <c r="L621" s="154"/>
      <c r="M621" s="154"/>
    </row>
    <row r="622" spans="8:13" s="129" customFormat="1" x14ac:dyDescent="0.2">
      <c r="H622" s="154"/>
      <c r="I622" s="154"/>
      <c r="J622" s="154"/>
      <c r="K622" s="154"/>
      <c r="L622" s="154"/>
      <c r="M622" s="154"/>
    </row>
    <row r="623" spans="8:13" s="129" customFormat="1" x14ac:dyDescent="0.2">
      <c r="H623" s="154"/>
      <c r="I623" s="154"/>
      <c r="J623" s="154"/>
      <c r="K623" s="154"/>
      <c r="L623" s="154"/>
      <c r="M623" s="154"/>
    </row>
    <row r="624" spans="8:13" s="129" customFormat="1" x14ac:dyDescent="0.2">
      <c r="H624" s="154"/>
      <c r="I624" s="154"/>
      <c r="J624" s="154"/>
      <c r="K624" s="154"/>
      <c r="L624" s="154"/>
      <c r="M624" s="154"/>
    </row>
    <row r="625" spans="8:13" s="129" customFormat="1" x14ac:dyDescent="0.2">
      <c r="H625" s="154"/>
      <c r="I625" s="154"/>
      <c r="J625" s="154"/>
      <c r="K625" s="154"/>
      <c r="L625" s="154"/>
      <c r="M625" s="154"/>
    </row>
    <row r="626" spans="8:13" s="129" customFormat="1" x14ac:dyDescent="0.2">
      <c r="H626" s="154"/>
      <c r="I626" s="154"/>
      <c r="J626" s="154"/>
      <c r="K626" s="154"/>
      <c r="L626" s="154"/>
      <c r="M626" s="154"/>
    </row>
    <row r="627" spans="8:13" s="129" customFormat="1" x14ac:dyDescent="0.2">
      <c r="H627" s="154"/>
      <c r="I627" s="154"/>
      <c r="J627" s="154"/>
      <c r="K627" s="154"/>
      <c r="L627" s="154"/>
      <c r="M627" s="154"/>
    </row>
    <row r="628" spans="8:13" s="129" customFormat="1" x14ac:dyDescent="0.2">
      <c r="H628" s="154"/>
      <c r="I628" s="154"/>
      <c r="J628" s="154"/>
      <c r="K628" s="154"/>
      <c r="L628" s="154"/>
      <c r="M628" s="154"/>
    </row>
    <row r="629" spans="8:13" s="129" customFormat="1" x14ac:dyDescent="0.2">
      <c r="H629" s="154"/>
      <c r="I629" s="154"/>
      <c r="J629" s="154"/>
      <c r="K629" s="154"/>
      <c r="L629" s="154"/>
      <c r="M629" s="154"/>
    </row>
    <row r="630" spans="8:13" s="129" customFormat="1" x14ac:dyDescent="0.2">
      <c r="H630" s="154"/>
      <c r="I630" s="154"/>
      <c r="J630" s="154"/>
      <c r="K630" s="154"/>
      <c r="L630" s="154"/>
      <c r="M630" s="154"/>
    </row>
    <row r="631" spans="8:13" s="129" customFormat="1" x14ac:dyDescent="0.2">
      <c r="H631" s="154"/>
      <c r="I631" s="154"/>
      <c r="J631" s="154"/>
      <c r="K631" s="154"/>
      <c r="L631" s="154"/>
      <c r="M631" s="154"/>
    </row>
    <row r="632" spans="8:13" s="129" customFormat="1" x14ac:dyDescent="0.2">
      <c r="H632" s="154"/>
      <c r="I632" s="154"/>
      <c r="J632" s="154"/>
      <c r="K632" s="154"/>
      <c r="L632" s="154"/>
      <c r="M632" s="154"/>
    </row>
    <row r="633" spans="8:13" s="129" customFormat="1" x14ac:dyDescent="0.2">
      <c r="H633" s="154"/>
      <c r="I633" s="154"/>
      <c r="J633" s="154"/>
      <c r="K633" s="154"/>
      <c r="L633" s="154"/>
      <c r="M633" s="154"/>
    </row>
    <row r="634" spans="8:13" s="129" customFormat="1" x14ac:dyDescent="0.2">
      <c r="H634" s="154"/>
      <c r="I634" s="154"/>
      <c r="J634" s="154"/>
      <c r="K634" s="154"/>
      <c r="L634" s="154"/>
      <c r="M634" s="154"/>
    </row>
    <row r="635" spans="8:13" s="129" customFormat="1" x14ac:dyDescent="0.2">
      <c r="H635" s="154"/>
      <c r="I635" s="154"/>
      <c r="J635" s="154"/>
      <c r="K635" s="154"/>
      <c r="L635" s="154"/>
      <c r="M635" s="154"/>
    </row>
    <row r="636" spans="8:13" s="129" customFormat="1" x14ac:dyDescent="0.2">
      <c r="H636" s="154"/>
      <c r="I636" s="154"/>
      <c r="J636" s="154"/>
      <c r="K636" s="154"/>
      <c r="L636" s="154"/>
      <c r="M636" s="154"/>
    </row>
    <row r="637" spans="8:13" s="129" customFormat="1" x14ac:dyDescent="0.2">
      <c r="H637" s="154"/>
      <c r="I637" s="154"/>
      <c r="J637" s="154"/>
      <c r="K637" s="154"/>
      <c r="L637" s="154"/>
      <c r="M637" s="154"/>
    </row>
    <row r="638" spans="8:13" s="129" customFormat="1" x14ac:dyDescent="0.2">
      <c r="H638" s="154"/>
      <c r="I638" s="154"/>
      <c r="J638" s="154"/>
      <c r="K638" s="154"/>
      <c r="L638" s="154"/>
      <c r="M638" s="154"/>
    </row>
    <row r="639" spans="8:13" s="129" customFormat="1" x14ac:dyDescent="0.2">
      <c r="H639" s="154"/>
      <c r="I639" s="154"/>
      <c r="J639" s="154"/>
      <c r="K639" s="154"/>
      <c r="L639" s="154"/>
      <c r="M639" s="154"/>
    </row>
    <row r="640" spans="8:13" s="129" customFormat="1" x14ac:dyDescent="0.2">
      <c r="H640" s="154"/>
      <c r="I640" s="154"/>
      <c r="J640" s="154"/>
      <c r="K640" s="154"/>
      <c r="L640" s="154"/>
      <c r="M640" s="154"/>
    </row>
    <row r="641" spans="8:13" s="129" customFormat="1" x14ac:dyDescent="0.2">
      <c r="H641" s="154"/>
      <c r="I641" s="154"/>
      <c r="J641" s="154"/>
      <c r="K641" s="154"/>
      <c r="L641" s="154"/>
      <c r="M641" s="154"/>
    </row>
    <row r="642" spans="8:13" s="129" customFormat="1" x14ac:dyDescent="0.2">
      <c r="H642" s="154"/>
      <c r="I642" s="154"/>
      <c r="J642" s="154"/>
      <c r="K642" s="154"/>
      <c r="L642" s="154"/>
      <c r="M642" s="154"/>
    </row>
    <row r="643" spans="8:13" s="129" customFormat="1" x14ac:dyDescent="0.2">
      <c r="H643" s="154"/>
      <c r="I643" s="154"/>
      <c r="J643" s="154"/>
      <c r="K643" s="154"/>
      <c r="L643" s="154"/>
      <c r="M643" s="154"/>
    </row>
    <row r="644" spans="8:13" s="129" customFormat="1" x14ac:dyDescent="0.2">
      <c r="H644" s="154"/>
      <c r="I644" s="154"/>
      <c r="J644" s="154"/>
      <c r="K644" s="154"/>
      <c r="L644" s="154"/>
      <c r="M644" s="154"/>
    </row>
    <row r="645" spans="8:13" s="129" customFormat="1" x14ac:dyDescent="0.2">
      <c r="H645" s="154"/>
      <c r="I645" s="154"/>
      <c r="J645" s="154"/>
      <c r="K645" s="154"/>
      <c r="L645" s="154"/>
      <c r="M645" s="154"/>
    </row>
    <row r="646" spans="8:13" s="129" customFormat="1" x14ac:dyDescent="0.2">
      <c r="H646" s="154"/>
      <c r="I646" s="154"/>
      <c r="J646" s="154"/>
      <c r="K646" s="154"/>
      <c r="L646" s="154"/>
      <c r="M646" s="154"/>
    </row>
    <row r="647" spans="8:13" s="129" customFormat="1" x14ac:dyDescent="0.2">
      <c r="H647" s="154"/>
      <c r="I647" s="154"/>
      <c r="J647" s="154"/>
      <c r="K647" s="154"/>
      <c r="L647" s="154"/>
      <c r="M647" s="154"/>
    </row>
    <row r="648" spans="8:13" s="129" customFormat="1" x14ac:dyDescent="0.2">
      <c r="H648" s="154"/>
      <c r="I648" s="154"/>
      <c r="J648" s="154"/>
      <c r="K648" s="154"/>
      <c r="L648" s="154"/>
      <c r="M648" s="154"/>
    </row>
    <row r="649" spans="8:13" s="129" customFormat="1" x14ac:dyDescent="0.2">
      <c r="H649" s="154"/>
      <c r="I649" s="154"/>
      <c r="J649" s="154"/>
      <c r="K649" s="154"/>
      <c r="L649" s="154"/>
      <c r="M649" s="154"/>
    </row>
    <row r="650" spans="8:13" s="129" customFormat="1" x14ac:dyDescent="0.2">
      <c r="H650" s="154"/>
      <c r="I650" s="154"/>
      <c r="J650" s="154"/>
      <c r="K650" s="154"/>
      <c r="L650" s="154"/>
      <c r="M650" s="154"/>
    </row>
    <row r="651" spans="8:13" s="129" customFormat="1" x14ac:dyDescent="0.2">
      <c r="H651" s="154"/>
      <c r="I651" s="154"/>
      <c r="J651" s="154"/>
      <c r="K651" s="154"/>
      <c r="L651" s="154"/>
      <c r="M651" s="154"/>
    </row>
    <row r="652" spans="8:13" s="129" customFormat="1" x14ac:dyDescent="0.2">
      <c r="H652" s="154"/>
      <c r="I652" s="154"/>
      <c r="J652" s="154"/>
      <c r="K652" s="154"/>
      <c r="L652" s="154"/>
      <c r="M652" s="154"/>
    </row>
    <row r="653" spans="8:13" s="129" customFormat="1" x14ac:dyDescent="0.2">
      <c r="H653" s="154"/>
      <c r="I653" s="154"/>
      <c r="J653" s="154"/>
      <c r="K653" s="154"/>
      <c r="L653" s="154"/>
      <c r="M653" s="154"/>
    </row>
    <row r="654" spans="8:13" s="129" customFormat="1" x14ac:dyDescent="0.2">
      <c r="H654" s="154"/>
      <c r="I654" s="154"/>
      <c r="J654" s="154"/>
      <c r="K654" s="154"/>
      <c r="L654" s="154"/>
      <c r="M654" s="154"/>
    </row>
    <row r="655" spans="8:13" s="129" customFormat="1" x14ac:dyDescent="0.2">
      <c r="H655" s="154"/>
      <c r="I655" s="154"/>
      <c r="J655" s="154"/>
      <c r="K655" s="154"/>
      <c r="L655" s="154"/>
      <c r="M655" s="154"/>
    </row>
    <row r="656" spans="8:13" s="129" customFormat="1" x14ac:dyDescent="0.2">
      <c r="H656" s="154"/>
      <c r="I656" s="154"/>
      <c r="J656" s="154"/>
      <c r="K656" s="154"/>
      <c r="L656" s="154"/>
      <c r="M656" s="154"/>
    </row>
    <row r="657" spans="8:13" s="129" customFormat="1" x14ac:dyDescent="0.2">
      <c r="H657" s="154"/>
      <c r="I657" s="154"/>
      <c r="J657" s="154"/>
      <c r="K657" s="154"/>
      <c r="L657" s="154"/>
      <c r="M657" s="154"/>
    </row>
    <row r="658" spans="8:13" s="129" customFormat="1" x14ac:dyDescent="0.2">
      <c r="H658" s="154"/>
      <c r="I658" s="154"/>
      <c r="J658" s="154"/>
      <c r="K658" s="154"/>
      <c r="L658" s="154"/>
      <c r="M658" s="154"/>
    </row>
    <row r="659" spans="8:13" s="129" customFormat="1" x14ac:dyDescent="0.2">
      <c r="H659" s="154"/>
      <c r="I659" s="154"/>
      <c r="J659" s="154"/>
      <c r="K659" s="154"/>
      <c r="L659" s="154"/>
      <c r="M659" s="154"/>
    </row>
    <row r="660" spans="8:13" s="129" customFormat="1" x14ac:dyDescent="0.2">
      <c r="H660" s="154"/>
      <c r="I660" s="154"/>
      <c r="J660" s="154"/>
      <c r="K660" s="154"/>
      <c r="L660" s="154"/>
      <c r="M660" s="154"/>
    </row>
    <row r="661" spans="8:13" s="129" customFormat="1" x14ac:dyDescent="0.2">
      <c r="H661" s="154"/>
      <c r="I661" s="154"/>
      <c r="J661" s="154"/>
      <c r="K661" s="154"/>
      <c r="L661" s="154"/>
      <c r="M661" s="154"/>
    </row>
    <row r="662" spans="8:13" s="129" customFormat="1" x14ac:dyDescent="0.2">
      <c r="H662" s="154"/>
      <c r="I662" s="154"/>
      <c r="J662" s="154"/>
      <c r="K662" s="154"/>
      <c r="L662" s="154"/>
      <c r="M662" s="154"/>
    </row>
    <row r="663" spans="8:13" s="129" customFormat="1" x14ac:dyDescent="0.2">
      <c r="H663" s="154"/>
      <c r="I663" s="154"/>
      <c r="J663" s="154"/>
      <c r="K663" s="154"/>
      <c r="L663" s="154"/>
      <c r="M663" s="154"/>
    </row>
    <row r="664" spans="8:13" s="129" customFormat="1" x14ac:dyDescent="0.2">
      <c r="H664" s="154"/>
      <c r="I664" s="154"/>
      <c r="J664" s="154"/>
      <c r="K664" s="154"/>
      <c r="L664" s="154"/>
      <c r="M664" s="154"/>
    </row>
    <row r="665" spans="8:13" s="129" customFormat="1" x14ac:dyDescent="0.2">
      <c r="H665" s="154"/>
      <c r="I665" s="154"/>
      <c r="J665" s="154"/>
      <c r="K665" s="154"/>
      <c r="L665" s="154"/>
      <c r="M665" s="154"/>
    </row>
    <row r="666" spans="8:13" s="129" customFormat="1" x14ac:dyDescent="0.2">
      <c r="H666" s="154"/>
      <c r="I666" s="154"/>
      <c r="J666" s="154"/>
      <c r="K666" s="154"/>
      <c r="L666" s="154"/>
      <c r="M666" s="154"/>
    </row>
    <row r="667" spans="8:13" s="129" customFormat="1" x14ac:dyDescent="0.2">
      <c r="H667" s="154"/>
      <c r="I667" s="154"/>
      <c r="J667" s="154"/>
      <c r="K667" s="154"/>
      <c r="L667" s="154"/>
      <c r="M667" s="154"/>
    </row>
    <row r="668" spans="8:13" s="129" customFormat="1" x14ac:dyDescent="0.2">
      <c r="H668" s="154"/>
      <c r="I668" s="154"/>
      <c r="J668" s="154"/>
      <c r="K668" s="154"/>
      <c r="L668" s="154"/>
      <c r="M668" s="154"/>
    </row>
    <row r="669" spans="8:13" s="129" customFormat="1" x14ac:dyDescent="0.2">
      <c r="H669" s="154"/>
      <c r="I669" s="154"/>
      <c r="J669" s="154"/>
      <c r="K669" s="154"/>
      <c r="L669" s="154"/>
      <c r="M669" s="154"/>
    </row>
    <row r="670" spans="8:13" s="129" customFormat="1" x14ac:dyDescent="0.2">
      <c r="H670" s="154"/>
      <c r="I670" s="154"/>
      <c r="J670" s="154"/>
      <c r="K670" s="154"/>
      <c r="L670" s="154"/>
      <c r="M670" s="154"/>
    </row>
    <row r="671" spans="8:13" s="129" customFormat="1" x14ac:dyDescent="0.2">
      <c r="H671" s="154"/>
      <c r="I671" s="154"/>
      <c r="J671" s="154"/>
      <c r="K671" s="154"/>
      <c r="L671" s="154"/>
      <c r="M671" s="154"/>
    </row>
    <row r="672" spans="8:13" s="129" customFormat="1" x14ac:dyDescent="0.2">
      <c r="H672" s="154"/>
      <c r="I672" s="154"/>
      <c r="J672" s="154"/>
      <c r="K672" s="154"/>
      <c r="L672" s="154"/>
      <c r="M672" s="154"/>
    </row>
    <row r="673" spans="8:13" s="129" customFormat="1" x14ac:dyDescent="0.2">
      <c r="H673" s="154"/>
      <c r="I673" s="154"/>
      <c r="J673" s="154"/>
      <c r="K673" s="154"/>
      <c r="L673" s="154"/>
      <c r="M673" s="154"/>
    </row>
    <row r="674" spans="8:13" s="129" customFormat="1" x14ac:dyDescent="0.2">
      <c r="H674" s="154"/>
      <c r="I674" s="154"/>
      <c r="J674" s="154"/>
      <c r="K674" s="154"/>
      <c r="L674" s="154"/>
      <c r="M674" s="154"/>
    </row>
    <row r="675" spans="8:13" s="129" customFormat="1" x14ac:dyDescent="0.2">
      <c r="H675" s="154"/>
      <c r="I675" s="154"/>
      <c r="J675" s="154"/>
      <c r="K675" s="154"/>
      <c r="L675" s="154"/>
      <c r="M675" s="154"/>
    </row>
    <row r="676" spans="8:13" s="129" customFormat="1" x14ac:dyDescent="0.2">
      <c r="H676" s="154"/>
      <c r="I676" s="154"/>
      <c r="J676" s="154"/>
      <c r="K676" s="154"/>
      <c r="L676" s="154"/>
      <c r="M676" s="154"/>
    </row>
    <row r="677" spans="8:13" s="129" customFormat="1" x14ac:dyDescent="0.2">
      <c r="H677" s="154"/>
      <c r="I677" s="154"/>
      <c r="J677" s="154"/>
      <c r="K677" s="154"/>
      <c r="L677" s="154"/>
      <c r="M677" s="154"/>
    </row>
    <row r="678" spans="8:13" s="129" customFormat="1" x14ac:dyDescent="0.2">
      <c r="H678" s="154"/>
      <c r="I678" s="154"/>
      <c r="J678" s="154"/>
      <c r="K678" s="154"/>
      <c r="L678" s="154"/>
      <c r="M678" s="154"/>
    </row>
    <row r="679" spans="8:13" s="129" customFormat="1" x14ac:dyDescent="0.2">
      <c r="H679" s="154"/>
      <c r="I679" s="154"/>
      <c r="J679" s="154"/>
      <c r="K679" s="154"/>
      <c r="L679" s="154"/>
      <c r="M679" s="154"/>
    </row>
    <row r="680" spans="8:13" s="129" customFormat="1" x14ac:dyDescent="0.2">
      <c r="H680" s="154"/>
      <c r="I680" s="154"/>
      <c r="J680" s="154"/>
      <c r="K680" s="154"/>
      <c r="L680" s="154"/>
      <c r="M680" s="154"/>
    </row>
    <row r="681" spans="8:13" s="129" customFormat="1" x14ac:dyDescent="0.2">
      <c r="H681" s="154"/>
      <c r="I681" s="154"/>
      <c r="J681" s="154"/>
      <c r="K681" s="154"/>
      <c r="L681" s="154"/>
      <c r="M681" s="154"/>
    </row>
    <row r="682" spans="8:13" s="129" customFormat="1" x14ac:dyDescent="0.2">
      <c r="H682" s="154"/>
      <c r="I682" s="154"/>
      <c r="J682" s="154"/>
      <c r="K682" s="154"/>
      <c r="L682" s="154"/>
      <c r="M682" s="154"/>
    </row>
    <row r="683" spans="8:13" s="129" customFormat="1" x14ac:dyDescent="0.2">
      <c r="H683" s="154"/>
      <c r="I683" s="154"/>
      <c r="J683" s="154"/>
      <c r="K683" s="154"/>
      <c r="L683" s="154"/>
      <c r="M683" s="154"/>
    </row>
    <row r="684" spans="8:13" s="129" customFormat="1" x14ac:dyDescent="0.2">
      <c r="H684" s="154"/>
      <c r="I684" s="154"/>
      <c r="J684" s="154"/>
      <c r="K684" s="154"/>
      <c r="L684" s="154"/>
      <c r="M684" s="154"/>
    </row>
    <row r="685" spans="8:13" s="129" customFormat="1" x14ac:dyDescent="0.2">
      <c r="H685" s="154"/>
      <c r="I685" s="154"/>
      <c r="J685" s="154"/>
      <c r="K685" s="154"/>
      <c r="L685" s="154"/>
      <c r="M685" s="154"/>
    </row>
    <row r="686" spans="8:13" s="129" customFormat="1" x14ac:dyDescent="0.2">
      <c r="H686" s="154"/>
      <c r="I686" s="154"/>
      <c r="J686" s="154"/>
      <c r="K686" s="154"/>
      <c r="L686" s="154"/>
      <c r="M686" s="154"/>
    </row>
    <row r="687" spans="8:13" s="129" customFormat="1" x14ac:dyDescent="0.2">
      <c r="H687" s="154"/>
      <c r="I687" s="154"/>
      <c r="J687" s="154"/>
      <c r="K687" s="154"/>
      <c r="L687" s="154"/>
      <c r="M687" s="154"/>
    </row>
    <row r="688" spans="8:13" s="129" customFormat="1" x14ac:dyDescent="0.2">
      <c r="H688" s="154"/>
      <c r="I688" s="154"/>
      <c r="J688" s="154"/>
      <c r="K688" s="154"/>
      <c r="L688" s="154"/>
      <c r="M688" s="154"/>
    </row>
    <row r="689" spans="4:14" s="129" customFormat="1" x14ac:dyDescent="0.2">
      <c r="H689" s="154"/>
      <c r="I689" s="154"/>
      <c r="J689" s="154"/>
      <c r="K689" s="154"/>
      <c r="L689" s="154"/>
      <c r="M689" s="154"/>
    </row>
    <row r="690" spans="4:14" x14ac:dyDescent="0.2">
      <c r="D690" s="121"/>
      <c r="E690" s="121"/>
      <c r="F690" s="121"/>
      <c r="G690" s="121"/>
      <c r="N690" s="121"/>
    </row>
    <row r="691" spans="4:14" x14ac:dyDescent="0.2">
      <c r="D691" s="121"/>
      <c r="E691" s="121"/>
      <c r="F691" s="121"/>
      <c r="G691" s="121"/>
      <c r="N691" s="121"/>
    </row>
    <row r="692" spans="4:14" ht="25.5" customHeight="1" x14ac:dyDescent="0.2">
      <c r="D692" s="121"/>
      <c r="E692" s="121"/>
      <c r="F692" s="121"/>
      <c r="G692" s="121"/>
      <c r="N692" s="121"/>
    </row>
    <row r="693" spans="4:14" x14ac:dyDescent="0.2">
      <c r="D693" s="121"/>
      <c r="E693" s="121"/>
      <c r="F693" s="121"/>
      <c r="G693" s="121"/>
      <c r="N693" s="121"/>
    </row>
    <row r="694" spans="4:14" ht="26.25" customHeight="1" x14ac:dyDescent="0.2">
      <c r="D694" s="121"/>
      <c r="E694" s="121"/>
      <c r="F694" s="121"/>
      <c r="G694" s="121"/>
      <c r="N694" s="121"/>
    </row>
    <row r="695" spans="4:14" x14ac:dyDescent="0.2">
      <c r="D695" s="121"/>
      <c r="E695" s="121"/>
      <c r="F695" s="121"/>
      <c r="G695" s="121"/>
      <c r="N695" s="121"/>
    </row>
    <row r="696" spans="4:14" x14ac:dyDescent="0.2">
      <c r="D696" s="121"/>
      <c r="E696" s="121"/>
      <c r="F696" s="121"/>
      <c r="G696" s="121"/>
      <c r="N696" s="121"/>
    </row>
  </sheetData>
  <sheetProtection insertRows="0" selectLockedCells="1"/>
  <dataConsolidate/>
  <mergeCells count="8">
    <mergeCell ref="A1:S1"/>
    <mergeCell ref="A2:S2"/>
    <mergeCell ref="B8:C8"/>
    <mergeCell ref="B9:C9"/>
    <mergeCell ref="B4:C4"/>
    <mergeCell ref="B5:C5"/>
    <mergeCell ref="B6:C6"/>
    <mergeCell ref="B7:C7"/>
  </mergeCells>
  <dataValidations count="1">
    <dataValidation type="textLength" operator="lessThanOrEqual" allowBlank="1" showInputMessage="1" showErrorMessage="1" errorTitle="Exceeded 255 Characters" error="You have exceeded 255 characters. Please limit characters to 255." sqref="S12:S420" xr:uid="{4A91873D-96A2-410D-B35C-EEA339D2B307}">
      <formula1>255</formula1>
    </dataValidation>
  </dataValidations>
  <pageMargins left="0.20041666666666666" right="0.25" top="0.48947916666666669" bottom="0.75" header="0.3" footer="0.3"/>
  <pageSetup paperSize="5" scale="36" fitToHeight="0" orientation="landscape" r:id="rId1"/>
  <headerFooter>
    <oddFooter>&amp;LRevised 06/01/2021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Data!$B$9:$B$11</xm:f>
          </x14:formula1>
          <xm:sqref>D5:E5</xm:sqref>
        </x14:dataValidation>
        <x14:dataValidation type="list" allowBlank="1" showInputMessage="1" xr:uid="{93B6299F-BB25-4D20-B6B6-3BAE97BFF106}">
          <x14:formula1>
            <xm:f>Data!$B$9:$B$11</xm:f>
          </x14:formula1>
          <xm:sqref>B5:C5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M8"/>
  <sheetViews>
    <sheetView workbookViewId="0">
      <selection activeCell="E4" sqref="E4"/>
    </sheetView>
  </sheetViews>
  <sheetFormatPr defaultRowHeight="15" x14ac:dyDescent="0.25"/>
  <cols>
    <col min="2" max="3" width="14.85546875" bestFit="1" customWidth="1"/>
  </cols>
  <sheetData>
    <row r="3" spans="2:13" ht="68.25" x14ac:dyDescent="0.25">
      <c r="B3" s="205" t="s">
        <v>240</v>
      </c>
      <c r="C3" s="205" t="s">
        <v>241</v>
      </c>
      <c r="D3" s="205" t="s">
        <v>242</v>
      </c>
      <c r="E3" s="205" t="s">
        <v>243</v>
      </c>
      <c r="F3" s="206" t="s">
        <v>244</v>
      </c>
      <c r="G3" s="207" t="s">
        <v>245</v>
      </c>
      <c r="H3" s="208" t="s">
        <v>246</v>
      </c>
      <c r="I3" s="209" t="s">
        <v>247</v>
      </c>
      <c r="J3" s="209" t="s">
        <v>242</v>
      </c>
      <c r="K3" s="209" t="s">
        <v>243</v>
      </c>
      <c r="L3" s="210" t="s">
        <v>248</v>
      </c>
      <c r="M3" s="210" t="s">
        <v>249</v>
      </c>
    </row>
    <row r="4" spans="2:13" x14ac:dyDescent="0.25">
      <c r="B4" s="211">
        <f>COUNTIFS('Authorization Timeliness'!J12:J1048576,"standard authorization")</f>
        <v>0</v>
      </c>
      <c r="C4" s="212" t="s">
        <v>250</v>
      </c>
      <c r="D4" s="213" t="e">
        <f>COUNTIFS(#REF!,"standard authorization",#REF!,"&lt;=7")</f>
        <v>#REF!</v>
      </c>
      <c r="E4" s="213" t="e">
        <f>COUNTIFS(#REF!,"standard authorization",#REF!,"&gt;7")</f>
        <v>#REF!</v>
      </c>
      <c r="F4" s="214" t="str">
        <f>IFERROR((D4/B4),"0")</f>
        <v>0</v>
      </c>
      <c r="G4" s="215" t="str">
        <f>IFERROR((E4/B4),"0")</f>
        <v>0</v>
      </c>
      <c r="H4" s="216" t="e">
        <f>COUNTIFS(#REF!,"standard authorization",A4:A89992,"&lt;=1000")</f>
        <v>#REF!</v>
      </c>
      <c r="I4" s="217" t="s">
        <v>250</v>
      </c>
      <c r="J4" s="218" t="e">
        <f>COUNTIFS(#REF!,"standard authorization",A14:A90002,"&lt;=7")</f>
        <v>#REF!</v>
      </c>
      <c r="K4" s="218" t="e">
        <f>COUNTIFS(#REF!,"standard authorization",A14:A90002,"&gt;7")</f>
        <v>#REF!</v>
      </c>
      <c r="L4" s="219" t="str">
        <f>IFERROR((J4/H4),"0")</f>
        <v>0</v>
      </c>
      <c r="M4" s="219" t="str">
        <f>IFERROR((K4/H4),"0")</f>
        <v>0</v>
      </c>
    </row>
    <row r="5" spans="2:13" x14ac:dyDescent="0.25">
      <c r="B5" s="211">
        <f>COUNTIFS('Authorization Timeliness'!J12:J1048576,"extended standard authorization")</f>
        <v>0</v>
      </c>
      <c r="C5" s="212" t="s">
        <v>251</v>
      </c>
      <c r="D5" s="228" t="e">
        <f>COUNTIFS(#REF!,"extended standard authorization",#REF!,"&lt;=11")</f>
        <v>#REF!</v>
      </c>
      <c r="E5" s="213" t="e">
        <f>COUNTIFS(#REF!,"extended standard authorization",#REF!,"&gt;11")</f>
        <v>#REF!</v>
      </c>
      <c r="F5" s="214" t="str">
        <f>IFERROR((D5/B5),"0")</f>
        <v>0</v>
      </c>
      <c r="G5" s="215" t="str">
        <f>IFERROR((E5/B5),"0")</f>
        <v>0</v>
      </c>
      <c r="H5" s="220" t="e">
        <f>COUNTIFS(#REF!,"extended standard authorization",A4:A89992,"&lt;=1000")</f>
        <v>#REF!</v>
      </c>
      <c r="I5" s="217" t="s">
        <v>251</v>
      </c>
      <c r="J5" s="218" t="e">
        <f>COUNTIFS(#REF!,"extended standard authorization",A14:A90002,"&lt;=11")</f>
        <v>#REF!</v>
      </c>
      <c r="K5" s="218" t="e">
        <f>COUNTIFS(#REF!,"extended standard authorization",A14:A90002,"&gt;11")</f>
        <v>#REF!</v>
      </c>
      <c r="L5" s="219" t="str">
        <f>IFERROR((J5/H5),"0")</f>
        <v>0</v>
      </c>
      <c r="M5" s="219" t="str">
        <f>IFERROR((K5/H5),"0")</f>
        <v>0</v>
      </c>
    </row>
    <row r="6" spans="2:13" x14ac:dyDescent="0.25">
      <c r="B6" s="211">
        <f>COUNTIFS('Authorization Timeliness'!J12:J1048576,"expedited authorization")</f>
        <v>0</v>
      </c>
      <c r="C6" s="212" t="s">
        <v>252</v>
      </c>
      <c r="D6" s="213" t="e">
        <f>COUNTIFS(#REF!,"expedited authorization",#REF!,"&lt;=2")</f>
        <v>#REF!</v>
      </c>
      <c r="E6" s="213" t="e">
        <f>COUNTIFS(#REF!,"expedited authorization",#REF!,"&gt;2")</f>
        <v>#REF!</v>
      </c>
      <c r="F6" s="214" t="str">
        <f>IFERROR((D6/B6),"0")</f>
        <v>0</v>
      </c>
      <c r="G6" s="215" t="str">
        <f>IFERROR((E6/B6),"0")</f>
        <v>0</v>
      </c>
      <c r="H6" s="220" t="e">
        <f>COUNTIFS(#REF!,"expedited authorization",A4:A89992,"&lt;=1000")</f>
        <v>#REF!</v>
      </c>
      <c r="I6" s="217" t="s">
        <v>252</v>
      </c>
      <c r="J6" s="218" t="e">
        <f>COUNTIFS(#REF!,"expedited authorization",A14:A90002,"&lt;=2")</f>
        <v>#REF!</v>
      </c>
      <c r="K6" s="218" t="e">
        <f>COUNTIFS(#REF!,"expedited authorization",A14:A90002,"&gt;2")</f>
        <v>#REF!</v>
      </c>
      <c r="L6" s="219" t="str">
        <f>IFERROR((J6/H6),"0")</f>
        <v>0</v>
      </c>
      <c r="M6" s="219" t="str">
        <f>IFERROR((K6/H6),"0")</f>
        <v>0</v>
      </c>
    </row>
    <row r="7" spans="2:13" x14ac:dyDescent="0.25">
      <c r="B7" s="211">
        <f>COUNTIFS('Authorization Timeliness'!J12:J1048576,"extended expedited authorization")</f>
        <v>0</v>
      </c>
      <c r="C7" s="212" t="s">
        <v>253</v>
      </c>
      <c r="D7" s="213" t="e">
        <f>COUNTIFS(#REF!,"extended expedited authorization",#REF!,"&lt;=3")</f>
        <v>#REF!</v>
      </c>
      <c r="E7" s="213" t="e">
        <f>COUNTIFS(#REF!,"extended expedited authorization",#REF!,"&gt;3")</f>
        <v>#REF!</v>
      </c>
      <c r="F7" s="214" t="str">
        <f>IFERROR((D7/B7),"0")</f>
        <v>0</v>
      </c>
      <c r="G7" s="215" t="str">
        <f>IFERROR((E7/B7),"0")</f>
        <v>0</v>
      </c>
      <c r="H7" s="220" t="e">
        <f>COUNTIFS(#REF!,"extended expedited authorization",A4:A89992,"&lt;=1000")</f>
        <v>#REF!</v>
      </c>
      <c r="I7" s="217" t="s">
        <v>253</v>
      </c>
      <c r="J7" s="218" t="e">
        <f>COUNTIFS(#REF!,"extended expedited authorization",A14:A90002,"&lt;=3")</f>
        <v>#REF!</v>
      </c>
      <c r="K7" s="218" t="e">
        <f>COUNTIFS(#REF!,"extended expedited authorization",A14:A90002,"&gt;3")</f>
        <v>#REF!</v>
      </c>
      <c r="L7" s="219" t="str">
        <f>IFERROR((J7/H7),"0")</f>
        <v>0</v>
      </c>
      <c r="M7" s="219" t="str">
        <f>IFERROR((K7/H7),"0")</f>
        <v>0</v>
      </c>
    </row>
    <row r="8" spans="2:13" x14ac:dyDescent="0.25">
      <c r="B8" s="221">
        <f>SUM(B4:B7)</f>
        <v>0</v>
      </c>
      <c r="C8" s="222" t="s">
        <v>15</v>
      </c>
      <c r="D8" s="222" t="e">
        <f>SUM(D4:D7)</f>
        <v>#REF!</v>
      </c>
      <c r="E8" s="222" t="e">
        <f>SUM(E4:E7)</f>
        <v>#REF!</v>
      </c>
      <c r="F8" s="223" t="str">
        <f>IFERROR((D8/B8),"0")</f>
        <v>0</v>
      </c>
      <c r="G8" s="224" t="str">
        <f>IFERROR((E8/B8),"0")</f>
        <v>0</v>
      </c>
      <c r="H8" s="225" t="e">
        <f>SUM(H4:H7)</f>
        <v>#REF!</v>
      </c>
      <c r="I8" s="222" t="s">
        <v>15</v>
      </c>
      <c r="J8" s="226" t="e">
        <f>SUM(J4:J7)</f>
        <v>#REF!</v>
      </c>
      <c r="K8" s="226" t="e">
        <f>SUM(K4:K7)</f>
        <v>#REF!</v>
      </c>
      <c r="L8" s="227" t="str">
        <f>IFERROR((J8/H8),"0")</f>
        <v>0</v>
      </c>
      <c r="M8" s="227" t="str">
        <f>IFERROR((K8/H8),"0")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696"/>
  <sheetViews>
    <sheetView workbookViewId="0">
      <selection sqref="A1:M1"/>
    </sheetView>
  </sheetViews>
  <sheetFormatPr defaultColWidth="12.5703125" defaultRowHeight="15.75" x14ac:dyDescent="0.25"/>
  <cols>
    <col min="1" max="1" width="22.7109375" style="7" customWidth="1"/>
    <col min="2" max="2" width="20.7109375" style="7" customWidth="1"/>
    <col min="3" max="3" width="18" style="7" customWidth="1"/>
    <col min="4" max="4" width="17.28515625" style="8" customWidth="1"/>
    <col min="5" max="5" width="15.7109375" style="8" customWidth="1"/>
    <col min="6" max="6" width="30.140625" style="8" customWidth="1"/>
    <col min="7" max="7" width="17.7109375" style="8" customWidth="1"/>
    <col min="8" max="8" width="25.85546875" style="12" customWidth="1"/>
    <col min="9" max="9" width="21.42578125" style="12" customWidth="1"/>
    <col min="10" max="10" width="22.42578125" style="12" customWidth="1"/>
    <col min="11" max="11" width="29.28515625" style="12" customWidth="1"/>
    <col min="12" max="12" width="20.7109375" style="9" customWidth="1"/>
    <col min="13" max="13" width="18.7109375" style="7" customWidth="1"/>
    <col min="14" max="30" width="12.5703125" style="7"/>
    <col min="31" max="31" width="18.42578125" style="7" customWidth="1"/>
    <col min="32" max="16384" width="12.5703125" style="7"/>
  </cols>
  <sheetData>
    <row r="1" spans="1:14" ht="32.25" customHeight="1" x14ac:dyDescent="0.25">
      <c r="A1" s="286" t="s">
        <v>89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4" ht="18" x14ac:dyDescent="0.25">
      <c r="A2" s="287" t="s">
        <v>90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8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4" x14ac:dyDescent="0.25">
      <c r="A4" s="276" t="s">
        <v>0</v>
      </c>
      <c r="B4" s="276"/>
      <c r="C4" s="240"/>
      <c r="D4" s="241"/>
      <c r="E4" s="242"/>
      <c r="F4" s="64"/>
      <c r="G4" s="44"/>
      <c r="H4" s="13"/>
      <c r="I4" s="13"/>
      <c r="J4" s="13"/>
      <c r="K4" s="13"/>
      <c r="L4" s="14"/>
      <c r="M4" s="15"/>
    </row>
    <row r="5" spans="1:14" x14ac:dyDescent="0.25">
      <c r="A5" s="276" t="s">
        <v>1</v>
      </c>
      <c r="B5" s="276"/>
      <c r="C5" s="240"/>
      <c r="D5" s="241"/>
      <c r="E5" s="242"/>
      <c r="F5" s="64"/>
      <c r="G5" s="44"/>
      <c r="H5" s="13"/>
      <c r="I5" s="13"/>
      <c r="J5" s="13"/>
      <c r="K5" s="13"/>
      <c r="L5" s="14"/>
      <c r="M5" s="15"/>
    </row>
    <row r="6" spans="1:14" x14ac:dyDescent="0.25">
      <c r="A6" s="276" t="s">
        <v>2</v>
      </c>
      <c r="B6" s="276"/>
      <c r="C6" s="277"/>
      <c r="D6" s="278"/>
      <c r="E6" s="279"/>
      <c r="F6" s="64"/>
      <c r="G6" s="44"/>
      <c r="H6" s="13"/>
      <c r="I6" s="13"/>
      <c r="J6" s="13"/>
      <c r="K6" s="13"/>
      <c r="L6" s="14"/>
      <c r="M6" s="15"/>
    </row>
    <row r="7" spans="1:14" x14ac:dyDescent="0.25">
      <c r="A7" s="276" t="s">
        <v>47</v>
      </c>
      <c r="B7" s="276"/>
      <c r="C7" s="280"/>
      <c r="D7" s="281"/>
      <c r="E7" s="282"/>
      <c r="F7" s="65"/>
      <c r="G7" s="45"/>
      <c r="H7" s="13"/>
      <c r="I7" s="13"/>
      <c r="J7" s="13"/>
      <c r="K7" s="13"/>
      <c r="L7" s="14"/>
      <c r="M7" s="15"/>
    </row>
    <row r="8" spans="1:14" x14ac:dyDescent="0.25">
      <c r="A8" s="276" t="s">
        <v>3</v>
      </c>
      <c r="B8" s="276"/>
      <c r="C8" s="283"/>
      <c r="D8" s="284"/>
      <c r="E8" s="285"/>
      <c r="F8" s="66"/>
      <c r="G8" s="44"/>
      <c r="H8" s="13"/>
      <c r="I8" s="13"/>
      <c r="J8" s="13"/>
      <c r="K8" s="13"/>
      <c r="L8" s="14"/>
      <c r="M8" s="15"/>
    </row>
    <row r="9" spans="1:14" x14ac:dyDescent="0.25">
      <c r="A9" s="276" t="s">
        <v>4</v>
      </c>
      <c r="B9" s="276"/>
      <c r="C9" s="240"/>
      <c r="D9" s="241"/>
      <c r="E9" s="242"/>
      <c r="F9" s="64"/>
      <c r="G9" s="44"/>
      <c r="H9" s="13"/>
      <c r="I9" s="13"/>
      <c r="J9" s="13"/>
      <c r="K9" s="13"/>
      <c r="L9" s="14"/>
      <c r="M9" s="15"/>
    </row>
    <row r="10" spans="1:14" x14ac:dyDescent="0.25">
      <c r="A10" s="16"/>
      <c r="B10" s="16"/>
      <c r="C10" s="16"/>
      <c r="D10" s="17"/>
      <c r="E10" s="17"/>
      <c r="F10" s="17"/>
      <c r="G10" s="17"/>
      <c r="H10" s="13"/>
      <c r="I10" s="13"/>
      <c r="J10" s="13"/>
      <c r="K10" s="13"/>
      <c r="L10" s="14"/>
      <c r="M10" s="15"/>
    </row>
    <row r="11" spans="1:14" s="10" customFormat="1" ht="106.5" customHeight="1" x14ac:dyDescent="0.25">
      <c r="A11" s="58" t="s">
        <v>50</v>
      </c>
      <c r="B11" s="29" t="s">
        <v>49</v>
      </c>
      <c r="C11" s="29" t="s">
        <v>88</v>
      </c>
      <c r="D11" s="70" t="s">
        <v>48</v>
      </c>
      <c r="E11" s="70" t="s">
        <v>51</v>
      </c>
      <c r="F11" s="70" t="s">
        <v>30</v>
      </c>
      <c r="G11" s="70" t="s">
        <v>52</v>
      </c>
      <c r="H11" s="70" t="s">
        <v>57</v>
      </c>
      <c r="I11" s="70" t="s">
        <v>58</v>
      </c>
      <c r="J11" s="70" t="s">
        <v>59</v>
      </c>
      <c r="K11" s="70" t="s">
        <v>25</v>
      </c>
      <c r="L11" s="29" t="s">
        <v>37</v>
      </c>
      <c r="M11" s="30" t="s">
        <v>91</v>
      </c>
      <c r="N11" s="18"/>
    </row>
    <row r="12" spans="1:14" s="10" customFormat="1" x14ac:dyDescent="0.25">
      <c r="A12" s="27"/>
      <c r="B12" s="19"/>
      <c r="C12" s="63"/>
      <c r="D12" s="62"/>
      <c r="E12" s="51"/>
      <c r="F12" s="19"/>
      <c r="G12" s="46"/>
      <c r="H12" s="46"/>
      <c r="I12" s="46"/>
      <c r="J12" s="46"/>
      <c r="K12" s="19"/>
      <c r="L12" s="49"/>
      <c r="M12" s="49"/>
      <c r="N12" s="18"/>
    </row>
    <row r="13" spans="1:14" s="10" customFormat="1" x14ac:dyDescent="0.25">
      <c r="A13" s="28"/>
      <c r="B13" s="20"/>
      <c r="C13" s="20"/>
      <c r="D13" s="60"/>
      <c r="E13" s="52"/>
      <c r="F13" s="20"/>
      <c r="G13" s="47"/>
      <c r="H13" s="47"/>
      <c r="I13" s="46"/>
      <c r="J13" s="46"/>
      <c r="K13" s="19"/>
      <c r="L13" s="50"/>
      <c r="M13" s="50"/>
      <c r="N13" s="18"/>
    </row>
    <row r="14" spans="1:14" s="10" customFormat="1" x14ac:dyDescent="0.25">
      <c r="A14" s="28"/>
      <c r="B14" s="20"/>
      <c r="C14" s="20"/>
      <c r="D14" s="60"/>
      <c r="E14" s="52"/>
      <c r="F14" s="20"/>
      <c r="G14" s="47"/>
      <c r="H14" s="47"/>
      <c r="I14" s="46"/>
      <c r="J14" s="46"/>
      <c r="K14" s="19"/>
      <c r="L14" s="50"/>
      <c r="M14" s="50"/>
      <c r="N14" s="18"/>
    </row>
    <row r="15" spans="1:14" s="10" customFormat="1" x14ac:dyDescent="0.25">
      <c r="A15" s="28"/>
      <c r="B15" s="20"/>
      <c r="C15" s="20"/>
      <c r="D15" s="60"/>
      <c r="E15" s="52"/>
      <c r="F15" s="20"/>
      <c r="G15" s="47"/>
      <c r="H15" s="47"/>
      <c r="I15" s="46"/>
      <c r="J15" s="46"/>
      <c r="K15" s="19"/>
      <c r="L15" s="50"/>
      <c r="M15" s="50"/>
      <c r="N15" s="18"/>
    </row>
    <row r="16" spans="1:14" s="10" customFormat="1" x14ac:dyDescent="0.25">
      <c r="A16" s="28"/>
      <c r="B16" s="20"/>
      <c r="C16" s="20"/>
      <c r="D16" s="60"/>
      <c r="E16" s="52"/>
      <c r="F16" s="20"/>
      <c r="G16" s="47"/>
      <c r="H16" s="47"/>
      <c r="I16" s="46"/>
      <c r="J16" s="46"/>
      <c r="K16" s="19"/>
      <c r="L16" s="50"/>
      <c r="M16" s="50"/>
      <c r="N16" s="18"/>
    </row>
    <row r="17" spans="1:14" s="10" customFormat="1" x14ac:dyDescent="0.25">
      <c r="A17" s="28"/>
      <c r="B17" s="20"/>
      <c r="C17" s="20"/>
      <c r="D17" s="60"/>
      <c r="E17" s="52"/>
      <c r="F17" s="20"/>
      <c r="G17" s="47"/>
      <c r="H17" s="47"/>
      <c r="I17" s="46"/>
      <c r="J17" s="46"/>
      <c r="K17" s="19"/>
      <c r="L17" s="50"/>
      <c r="M17" s="50"/>
      <c r="N17" s="18"/>
    </row>
    <row r="18" spans="1:14" s="10" customFormat="1" x14ac:dyDescent="0.25">
      <c r="A18" s="28"/>
      <c r="B18" s="20"/>
      <c r="C18" s="20"/>
      <c r="D18" s="60"/>
      <c r="E18" s="52"/>
      <c r="F18" s="20"/>
      <c r="G18" s="47"/>
      <c r="H18" s="47"/>
      <c r="I18" s="46"/>
      <c r="J18" s="46"/>
      <c r="K18" s="19"/>
      <c r="L18" s="50"/>
      <c r="M18" s="50"/>
      <c r="N18" s="18"/>
    </row>
    <row r="19" spans="1:14" s="10" customFormat="1" x14ac:dyDescent="0.25">
      <c r="A19" s="28"/>
      <c r="B19" s="20"/>
      <c r="C19" s="20"/>
      <c r="D19" s="60"/>
      <c r="E19" s="52"/>
      <c r="F19" s="20"/>
      <c r="G19" s="47"/>
      <c r="H19" s="47"/>
      <c r="I19" s="46"/>
      <c r="J19" s="46"/>
      <c r="K19" s="19"/>
      <c r="L19" s="50"/>
      <c r="M19" s="50"/>
      <c r="N19" s="18"/>
    </row>
    <row r="20" spans="1:14" s="10" customFormat="1" ht="13.5" customHeight="1" x14ac:dyDescent="0.25">
      <c r="A20" s="28"/>
      <c r="B20" s="20"/>
      <c r="C20" s="20"/>
      <c r="D20" s="60"/>
      <c r="E20" s="52"/>
      <c r="F20" s="20"/>
      <c r="G20" s="47"/>
      <c r="H20" s="47"/>
      <c r="I20" s="46"/>
      <c r="J20" s="46"/>
      <c r="K20" s="19"/>
      <c r="L20" s="50"/>
      <c r="M20" s="50"/>
      <c r="N20" s="18"/>
    </row>
    <row r="21" spans="1:14" s="10" customFormat="1" x14ac:dyDescent="0.25">
      <c r="A21" s="28"/>
      <c r="B21" s="20"/>
      <c r="C21" s="20"/>
      <c r="D21" s="60"/>
      <c r="E21" s="52"/>
      <c r="F21" s="20"/>
      <c r="G21" s="47"/>
      <c r="H21" s="47"/>
      <c r="I21" s="46"/>
      <c r="J21" s="46"/>
      <c r="K21" s="19"/>
      <c r="L21" s="50"/>
      <c r="M21" s="50"/>
      <c r="N21" s="18"/>
    </row>
    <row r="22" spans="1:14" s="10" customFormat="1" x14ac:dyDescent="0.25">
      <c r="A22" s="28"/>
      <c r="B22" s="20"/>
      <c r="C22" s="20"/>
      <c r="D22" s="60"/>
      <c r="E22" s="52"/>
      <c r="F22" s="20"/>
      <c r="G22" s="47"/>
      <c r="H22" s="47"/>
      <c r="I22" s="46"/>
      <c r="J22" s="46"/>
      <c r="K22" s="19"/>
      <c r="L22" s="50"/>
      <c r="M22" s="50"/>
      <c r="N22" s="18"/>
    </row>
    <row r="23" spans="1:14" s="10" customFormat="1" x14ac:dyDescent="0.25">
      <c r="A23" s="28"/>
      <c r="B23" s="20"/>
      <c r="C23" s="20"/>
      <c r="D23" s="60"/>
      <c r="E23" s="52"/>
      <c r="F23" s="20"/>
      <c r="G23" s="47"/>
      <c r="H23" s="47"/>
      <c r="I23" s="46"/>
      <c r="J23" s="46"/>
      <c r="K23" s="19"/>
      <c r="L23" s="50"/>
      <c r="M23" s="50"/>
      <c r="N23" s="18"/>
    </row>
    <row r="24" spans="1:14" s="10" customFormat="1" x14ac:dyDescent="0.25">
      <c r="A24" s="28"/>
      <c r="B24" s="20"/>
      <c r="C24" s="20"/>
      <c r="D24" s="60"/>
      <c r="E24" s="52"/>
      <c r="F24" s="20"/>
      <c r="G24" s="47"/>
      <c r="H24" s="47"/>
      <c r="I24" s="46"/>
      <c r="J24" s="46"/>
      <c r="K24" s="19"/>
      <c r="L24" s="50"/>
      <c r="M24" s="50"/>
      <c r="N24" s="18"/>
    </row>
    <row r="25" spans="1:14" s="10" customFormat="1" x14ac:dyDescent="0.25">
      <c r="A25" s="28"/>
      <c r="B25" s="20"/>
      <c r="C25" s="20"/>
      <c r="D25" s="60"/>
      <c r="E25" s="52"/>
      <c r="F25" s="20"/>
      <c r="G25" s="47"/>
      <c r="H25" s="47"/>
      <c r="I25" s="46"/>
      <c r="J25" s="46"/>
      <c r="K25" s="19"/>
      <c r="L25" s="50"/>
      <c r="M25" s="50"/>
      <c r="N25" s="18"/>
    </row>
    <row r="26" spans="1:14" s="10" customFormat="1" x14ac:dyDescent="0.25">
      <c r="A26" s="28"/>
      <c r="B26" s="20"/>
      <c r="C26" s="20"/>
      <c r="D26" s="60"/>
      <c r="E26" s="52"/>
      <c r="F26" s="20"/>
      <c r="G26" s="47"/>
      <c r="H26" s="47"/>
      <c r="I26" s="46"/>
      <c r="J26" s="46"/>
      <c r="K26" s="19"/>
      <c r="L26" s="50"/>
      <c r="M26" s="50"/>
      <c r="N26" s="18"/>
    </row>
    <row r="27" spans="1:14" s="10" customFormat="1" x14ac:dyDescent="0.25">
      <c r="A27" s="28"/>
      <c r="B27" s="20"/>
      <c r="C27" s="20"/>
      <c r="D27" s="60"/>
      <c r="E27" s="52"/>
      <c r="F27" s="20"/>
      <c r="G27" s="47"/>
      <c r="H27" s="47"/>
      <c r="I27" s="46"/>
      <c r="J27" s="46"/>
      <c r="K27" s="19"/>
      <c r="L27" s="50"/>
      <c r="M27" s="50"/>
      <c r="N27" s="18"/>
    </row>
    <row r="28" spans="1:14" s="10" customFormat="1" x14ac:dyDescent="0.25">
      <c r="A28" s="28"/>
      <c r="B28" s="20"/>
      <c r="C28" s="20"/>
      <c r="D28" s="60"/>
      <c r="E28" s="52"/>
      <c r="F28" s="20"/>
      <c r="G28" s="47"/>
      <c r="H28" s="47"/>
      <c r="I28" s="46"/>
      <c r="J28" s="46"/>
      <c r="K28" s="19"/>
      <c r="L28" s="50"/>
      <c r="M28" s="50"/>
      <c r="N28" s="18"/>
    </row>
    <row r="29" spans="1:14" s="10" customFormat="1" x14ac:dyDescent="0.25">
      <c r="A29" s="31"/>
      <c r="B29" s="32"/>
      <c r="C29" s="32"/>
      <c r="D29" s="61"/>
      <c r="E29" s="53"/>
      <c r="F29" s="32"/>
      <c r="G29" s="48"/>
      <c r="H29" s="48"/>
      <c r="I29" s="47"/>
      <c r="J29" s="47"/>
      <c r="K29" s="20"/>
      <c r="L29" s="50"/>
      <c r="M29" s="50"/>
      <c r="N29" s="18"/>
    </row>
    <row r="30" spans="1:14" s="10" customFormat="1" x14ac:dyDescent="0.25">
      <c r="A30" s="28"/>
      <c r="B30" s="20"/>
      <c r="C30" s="20"/>
      <c r="D30" s="60"/>
      <c r="E30" s="52"/>
      <c r="F30" s="20"/>
      <c r="G30" s="47"/>
      <c r="H30" s="47"/>
      <c r="I30" s="47"/>
      <c r="J30" s="47"/>
      <c r="K30" s="20"/>
      <c r="L30" s="50"/>
      <c r="M30" s="59"/>
    </row>
    <row r="31" spans="1:14" s="10" customFormat="1" x14ac:dyDescent="0.25">
      <c r="A31" s="28"/>
      <c r="B31" s="20"/>
      <c r="C31" s="20"/>
      <c r="D31" s="60"/>
      <c r="E31" s="52"/>
      <c r="F31" s="20"/>
      <c r="G31" s="47"/>
      <c r="H31" s="47"/>
      <c r="I31" s="47"/>
      <c r="J31" s="47"/>
      <c r="K31" s="20"/>
      <c r="L31" s="50"/>
      <c r="M31" s="59"/>
    </row>
    <row r="32" spans="1:14" s="10" customFormat="1" x14ac:dyDescent="0.25">
      <c r="A32" s="28"/>
      <c r="B32" s="20"/>
      <c r="C32" s="20"/>
      <c r="D32" s="60"/>
      <c r="E32" s="52"/>
      <c r="F32" s="20"/>
      <c r="G32" s="47"/>
      <c r="H32" s="47"/>
      <c r="I32" s="47"/>
      <c r="J32" s="47"/>
      <c r="K32" s="20"/>
      <c r="L32" s="50"/>
      <c r="M32" s="59"/>
    </row>
    <row r="33" spans="1:13" s="10" customFormat="1" x14ac:dyDescent="0.25">
      <c r="A33" s="28"/>
      <c r="B33" s="20"/>
      <c r="C33" s="20"/>
      <c r="D33" s="60"/>
      <c r="E33" s="52"/>
      <c r="F33" s="20"/>
      <c r="G33" s="47"/>
      <c r="H33" s="47"/>
      <c r="I33" s="47"/>
      <c r="J33" s="47"/>
      <c r="K33" s="20"/>
      <c r="L33" s="50"/>
      <c r="M33" s="59"/>
    </row>
    <row r="34" spans="1:13" s="10" customFormat="1" x14ac:dyDescent="0.25">
      <c r="A34" s="28"/>
      <c r="B34" s="20"/>
      <c r="C34" s="20"/>
      <c r="D34" s="60"/>
      <c r="E34" s="52"/>
      <c r="F34" s="20"/>
      <c r="G34" s="47"/>
      <c r="H34" s="47"/>
      <c r="I34" s="47"/>
      <c r="J34" s="47"/>
      <c r="K34" s="20"/>
      <c r="L34" s="50"/>
      <c r="M34" s="59"/>
    </row>
    <row r="35" spans="1:13" s="10" customFormat="1" x14ac:dyDescent="0.25">
      <c r="A35" s="28"/>
      <c r="B35" s="20"/>
      <c r="C35" s="20"/>
      <c r="D35" s="60"/>
      <c r="E35" s="52"/>
      <c r="F35" s="20"/>
      <c r="G35" s="47"/>
      <c r="H35" s="47"/>
      <c r="I35" s="47"/>
      <c r="J35" s="47"/>
      <c r="K35" s="20"/>
      <c r="L35" s="50"/>
      <c r="M35" s="59"/>
    </row>
    <row r="36" spans="1:13" s="10" customFormat="1" x14ac:dyDescent="0.25">
      <c r="A36" s="18"/>
      <c r="B36" s="18"/>
      <c r="C36" s="18"/>
      <c r="D36" s="18"/>
      <c r="E36" s="18"/>
      <c r="F36" s="18"/>
      <c r="G36" s="18"/>
      <c r="H36" s="21"/>
      <c r="I36" s="21"/>
      <c r="J36" s="21"/>
      <c r="K36" s="21"/>
      <c r="L36" s="26"/>
      <c r="M36" s="18"/>
    </row>
    <row r="37" spans="1:13" s="10" customFormat="1" x14ac:dyDescent="0.25">
      <c r="A37" s="18"/>
      <c r="B37" s="18"/>
      <c r="C37" s="18"/>
      <c r="D37" s="18"/>
      <c r="E37" s="18"/>
      <c r="F37" s="18"/>
      <c r="G37" s="18"/>
      <c r="H37" s="21"/>
      <c r="I37" s="21"/>
      <c r="J37" s="21"/>
      <c r="K37" s="21"/>
      <c r="L37" s="26"/>
      <c r="M37" s="18"/>
    </row>
    <row r="38" spans="1:13" s="10" customFormat="1" x14ac:dyDescent="0.25">
      <c r="A38" s="18"/>
      <c r="B38" s="18"/>
      <c r="C38" s="18"/>
      <c r="D38" s="18"/>
      <c r="E38" s="18"/>
      <c r="F38" s="18"/>
      <c r="G38" s="18"/>
      <c r="H38" s="21"/>
      <c r="I38" s="21"/>
      <c r="J38" s="21"/>
      <c r="K38" s="21"/>
      <c r="L38" s="26"/>
      <c r="M38" s="18"/>
    </row>
    <row r="39" spans="1:13" s="10" customFormat="1" x14ac:dyDescent="0.25">
      <c r="A39" s="18"/>
      <c r="B39" s="18"/>
      <c r="C39" s="18"/>
      <c r="D39" s="18"/>
      <c r="E39" s="18"/>
      <c r="F39" s="18"/>
      <c r="G39" s="18"/>
      <c r="H39" s="21"/>
      <c r="I39" s="21"/>
      <c r="J39" s="21"/>
      <c r="K39" s="21"/>
      <c r="L39" s="26"/>
      <c r="M39" s="18"/>
    </row>
    <row r="40" spans="1:13" s="10" customFormat="1" x14ac:dyDescent="0.25">
      <c r="A40" s="18"/>
      <c r="B40" s="18"/>
      <c r="C40" s="18"/>
      <c r="D40" s="18"/>
      <c r="E40" s="18"/>
      <c r="F40" s="18"/>
      <c r="G40" s="18"/>
      <c r="H40" s="21"/>
      <c r="I40" s="21"/>
      <c r="J40" s="21"/>
      <c r="K40" s="21"/>
      <c r="L40" s="26"/>
      <c r="M40" s="18"/>
    </row>
    <row r="41" spans="1:13" s="10" customFormat="1" x14ac:dyDescent="0.25">
      <c r="A41" s="18"/>
      <c r="B41" s="18"/>
      <c r="C41" s="18"/>
      <c r="D41" s="18"/>
      <c r="E41" s="18"/>
      <c r="F41" s="18"/>
      <c r="G41" s="18"/>
      <c r="H41" s="21"/>
      <c r="I41" s="21"/>
      <c r="J41" s="21"/>
      <c r="K41" s="21"/>
      <c r="L41" s="25"/>
      <c r="M41" s="18"/>
    </row>
    <row r="42" spans="1:13" s="10" customFormat="1" x14ac:dyDescent="0.25">
      <c r="A42" s="18"/>
      <c r="B42" s="18"/>
      <c r="C42" s="18"/>
      <c r="D42" s="18"/>
      <c r="E42" s="18"/>
      <c r="F42" s="18"/>
      <c r="G42" s="18"/>
      <c r="H42" s="21"/>
      <c r="I42" s="21"/>
      <c r="J42" s="21"/>
      <c r="K42" s="21"/>
      <c r="L42" s="25"/>
      <c r="M42" s="18"/>
    </row>
    <row r="43" spans="1:13" s="10" customFormat="1" x14ac:dyDescent="0.25">
      <c r="A43" s="18"/>
      <c r="B43" s="18"/>
      <c r="C43" s="18"/>
      <c r="D43" s="18"/>
      <c r="E43" s="18"/>
      <c r="F43" s="18"/>
      <c r="G43" s="18"/>
      <c r="H43" s="21"/>
      <c r="I43" s="21"/>
      <c r="J43" s="21"/>
      <c r="K43" s="21"/>
      <c r="L43" s="25"/>
      <c r="M43" s="18"/>
    </row>
    <row r="44" spans="1:13" s="10" customFormat="1" x14ac:dyDescent="0.25">
      <c r="A44" s="18"/>
      <c r="B44" s="18"/>
      <c r="C44" s="18"/>
      <c r="D44" s="18"/>
      <c r="E44" s="18"/>
      <c r="F44" s="18"/>
      <c r="G44" s="18"/>
      <c r="H44" s="21"/>
      <c r="I44" s="21"/>
      <c r="J44" s="21"/>
      <c r="K44" s="21"/>
      <c r="L44" s="25"/>
      <c r="M44" s="18"/>
    </row>
    <row r="45" spans="1:13" s="10" customFormat="1" x14ac:dyDescent="0.25">
      <c r="A45" s="18"/>
      <c r="B45" s="18"/>
      <c r="C45" s="18"/>
      <c r="D45" s="18"/>
      <c r="E45" s="18"/>
      <c r="F45" s="18"/>
      <c r="G45" s="18"/>
      <c r="H45" s="21"/>
      <c r="I45" s="21"/>
      <c r="J45" s="21"/>
      <c r="K45" s="21"/>
      <c r="L45" s="25"/>
      <c r="M45" s="18"/>
    </row>
    <row r="46" spans="1:13" s="10" customFormat="1" x14ac:dyDescent="0.25">
      <c r="A46" s="18"/>
      <c r="B46" s="18"/>
      <c r="C46" s="18"/>
      <c r="D46" s="18"/>
      <c r="E46" s="18"/>
      <c r="F46" s="18"/>
      <c r="G46" s="18"/>
      <c r="H46" s="21"/>
      <c r="I46" s="21"/>
      <c r="J46" s="21"/>
      <c r="K46" s="21"/>
      <c r="L46" s="25"/>
      <c r="M46" s="18"/>
    </row>
    <row r="47" spans="1:13" s="10" customFormat="1" x14ac:dyDescent="0.25">
      <c r="A47" s="18"/>
      <c r="B47" s="18"/>
      <c r="C47" s="18"/>
      <c r="D47" s="18"/>
      <c r="E47" s="18"/>
      <c r="F47" s="18"/>
      <c r="G47" s="18"/>
      <c r="H47" s="21"/>
      <c r="I47" s="21"/>
      <c r="J47" s="21"/>
      <c r="K47" s="21"/>
      <c r="L47" s="25"/>
      <c r="M47" s="18"/>
    </row>
    <row r="48" spans="1:13" s="10" customFormat="1" x14ac:dyDescent="0.25">
      <c r="A48" s="18"/>
      <c r="B48" s="18"/>
      <c r="C48" s="18"/>
      <c r="D48" s="18"/>
      <c r="E48" s="18"/>
      <c r="F48" s="18"/>
      <c r="G48" s="18"/>
      <c r="H48" s="21"/>
      <c r="I48" s="21"/>
      <c r="J48" s="21"/>
      <c r="K48" s="21"/>
      <c r="L48" s="25"/>
      <c r="M48" s="18"/>
    </row>
    <row r="49" spans="1:13" s="10" customFormat="1" x14ac:dyDescent="0.25">
      <c r="A49" s="18"/>
      <c r="B49" s="18"/>
      <c r="C49" s="18"/>
      <c r="D49" s="18"/>
      <c r="E49" s="18"/>
      <c r="F49" s="18"/>
      <c r="G49" s="18"/>
      <c r="H49" s="21"/>
      <c r="I49" s="21"/>
      <c r="J49" s="21"/>
      <c r="K49" s="21"/>
      <c r="L49" s="25"/>
      <c r="M49" s="18"/>
    </row>
    <row r="50" spans="1:13" s="10" customFormat="1" x14ac:dyDescent="0.25">
      <c r="A50" s="18"/>
      <c r="B50" s="18"/>
      <c r="C50" s="18"/>
      <c r="D50" s="18"/>
      <c r="E50" s="18"/>
      <c r="F50" s="18"/>
      <c r="G50" s="18"/>
      <c r="H50" s="21"/>
      <c r="I50" s="21"/>
      <c r="J50" s="21"/>
      <c r="K50" s="21"/>
      <c r="L50" s="25"/>
      <c r="M50" s="18"/>
    </row>
    <row r="51" spans="1:13" s="10" customFormat="1" x14ac:dyDescent="0.25">
      <c r="A51" s="18"/>
      <c r="B51" s="18"/>
      <c r="C51" s="18"/>
      <c r="D51" s="18"/>
      <c r="E51" s="18"/>
      <c r="F51" s="18"/>
      <c r="G51" s="18"/>
      <c r="H51" s="21"/>
      <c r="I51" s="21"/>
      <c r="J51" s="21"/>
      <c r="K51" s="21"/>
      <c r="L51" s="25"/>
      <c r="M51" s="18"/>
    </row>
    <row r="52" spans="1:13" s="10" customFormat="1" x14ac:dyDescent="0.25">
      <c r="A52" s="18"/>
      <c r="B52" s="18"/>
      <c r="C52" s="18"/>
      <c r="D52" s="18"/>
      <c r="E52" s="18"/>
      <c r="F52" s="18"/>
      <c r="G52" s="18"/>
      <c r="H52" s="21"/>
      <c r="I52" s="21"/>
      <c r="J52" s="21"/>
      <c r="K52" s="21"/>
      <c r="L52" s="25"/>
      <c r="M52" s="18"/>
    </row>
    <row r="53" spans="1:13" s="10" customFormat="1" x14ac:dyDescent="0.25">
      <c r="A53" s="18"/>
      <c r="B53" s="18"/>
      <c r="C53" s="18"/>
      <c r="D53" s="18"/>
      <c r="E53" s="18"/>
      <c r="F53" s="18"/>
      <c r="G53" s="18"/>
      <c r="H53" s="21"/>
      <c r="I53" s="21"/>
      <c r="J53" s="21"/>
      <c r="K53" s="21"/>
      <c r="L53" s="25"/>
      <c r="M53" s="18"/>
    </row>
    <row r="54" spans="1:13" s="10" customFormat="1" x14ac:dyDescent="0.25">
      <c r="A54" s="18"/>
      <c r="B54" s="18"/>
      <c r="C54" s="18"/>
      <c r="D54" s="18"/>
      <c r="E54" s="18"/>
      <c r="F54" s="18"/>
      <c r="G54" s="18"/>
      <c r="H54" s="21"/>
      <c r="I54" s="21"/>
      <c r="J54" s="21"/>
      <c r="K54" s="21"/>
      <c r="L54" s="25"/>
      <c r="M54" s="18"/>
    </row>
    <row r="55" spans="1:13" s="10" customFormat="1" x14ac:dyDescent="0.25">
      <c r="A55" s="18"/>
      <c r="B55" s="18"/>
      <c r="C55" s="18"/>
      <c r="D55" s="18"/>
      <c r="E55" s="18"/>
      <c r="F55" s="18"/>
      <c r="G55" s="18"/>
      <c r="H55" s="21"/>
      <c r="I55" s="21"/>
      <c r="J55" s="21"/>
      <c r="K55" s="21"/>
      <c r="L55" s="25"/>
      <c r="M55" s="18"/>
    </row>
    <row r="56" spans="1:13" s="10" customFormat="1" x14ac:dyDescent="0.25">
      <c r="A56" s="18"/>
      <c r="B56" s="18"/>
      <c r="C56" s="18"/>
      <c r="D56" s="18"/>
      <c r="E56" s="18"/>
      <c r="F56" s="18"/>
      <c r="G56" s="18"/>
      <c r="H56" s="21"/>
      <c r="I56" s="21"/>
      <c r="J56" s="21"/>
      <c r="K56" s="21"/>
      <c r="L56" s="25"/>
      <c r="M56" s="18"/>
    </row>
    <row r="57" spans="1:13" s="10" customFormat="1" x14ac:dyDescent="0.25">
      <c r="A57" s="18"/>
      <c r="B57" s="18"/>
      <c r="C57" s="18"/>
      <c r="D57" s="18"/>
      <c r="E57" s="18"/>
      <c r="F57" s="18"/>
      <c r="G57" s="18"/>
      <c r="H57" s="21"/>
      <c r="I57" s="21"/>
      <c r="J57" s="21"/>
      <c r="K57" s="21"/>
      <c r="L57" s="25"/>
      <c r="M57" s="18"/>
    </row>
    <row r="58" spans="1:13" s="10" customFormat="1" x14ac:dyDescent="0.25">
      <c r="A58" s="18"/>
      <c r="B58" s="18"/>
      <c r="C58" s="18"/>
      <c r="D58" s="18"/>
      <c r="E58" s="18"/>
      <c r="F58" s="18"/>
      <c r="G58" s="18"/>
      <c r="H58" s="21"/>
      <c r="I58" s="21"/>
      <c r="J58" s="21"/>
      <c r="K58" s="21"/>
      <c r="L58" s="25"/>
      <c r="M58" s="18"/>
    </row>
    <row r="59" spans="1:13" s="10" customFormat="1" x14ac:dyDescent="0.25">
      <c r="A59" s="18"/>
      <c r="B59" s="18"/>
      <c r="C59" s="18"/>
      <c r="D59" s="18"/>
      <c r="E59" s="18"/>
      <c r="F59" s="18"/>
      <c r="G59" s="18"/>
      <c r="H59" s="21"/>
      <c r="I59" s="21"/>
      <c r="J59" s="21"/>
      <c r="K59" s="21"/>
      <c r="L59" s="25"/>
      <c r="M59" s="18"/>
    </row>
    <row r="60" spans="1:13" s="10" customFormat="1" x14ac:dyDescent="0.25">
      <c r="A60" s="18"/>
      <c r="B60" s="18"/>
      <c r="C60" s="18"/>
      <c r="D60" s="18"/>
      <c r="E60" s="18"/>
      <c r="F60" s="18"/>
      <c r="G60" s="18"/>
      <c r="H60" s="21"/>
      <c r="I60" s="21"/>
      <c r="J60" s="21"/>
      <c r="K60" s="21"/>
      <c r="L60" s="25"/>
      <c r="M60" s="18"/>
    </row>
    <row r="61" spans="1:13" s="10" customFormat="1" x14ac:dyDescent="0.25">
      <c r="A61" s="18"/>
      <c r="B61" s="18"/>
      <c r="C61" s="18"/>
      <c r="D61" s="18"/>
      <c r="E61" s="18"/>
      <c r="F61" s="18"/>
      <c r="G61" s="18"/>
      <c r="H61" s="21"/>
      <c r="I61" s="21"/>
      <c r="J61" s="21"/>
      <c r="K61" s="21"/>
      <c r="L61" s="25"/>
      <c r="M61" s="18"/>
    </row>
    <row r="62" spans="1:13" s="10" customFormat="1" x14ac:dyDescent="0.25">
      <c r="A62" s="18"/>
      <c r="B62" s="18"/>
      <c r="C62" s="18"/>
      <c r="D62" s="18"/>
      <c r="E62" s="18"/>
      <c r="F62" s="18"/>
      <c r="G62" s="18"/>
      <c r="H62" s="21"/>
      <c r="I62" s="21"/>
      <c r="J62" s="21"/>
      <c r="K62" s="21"/>
      <c r="L62" s="25"/>
      <c r="M62" s="18"/>
    </row>
    <row r="63" spans="1:13" s="10" customFormat="1" x14ac:dyDescent="0.25">
      <c r="A63" s="18"/>
      <c r="B63" s="18"/>
      <c r="C63" s="18"/>
      <c r="D63" s="18"/>
      <c r="E63" s="18"/>
      <c r="F63" s="18"/>
      <c r="G63" s="18"/>
      <c r="H63" s="21"/>
      <c r="I63" s="21"/>
      <c r="J63" s="21"/>
      <c r="K63" s="21"/>
      <c r="L63" s="25"/>
      <c r="M63" s="18"/>
    </row>
    <row r="64" spans="1:13" s="10" customFormat="1" x14ac:dyDescent="0.25">
      <c r="A64" s="18"/>
      <c r="B64" s="18"/>
      <c r="C64" s="18"/>
      <c r="D64" s="18"/>
      <c r="E64" s="18"/>
      <c r="F64" s="18"/>
      <c r="G64" s="18"/>
      <c r="H64" s="21"/>
      <c r="I64" s="21"/>
      <c r="J64" s="21"/>
      <c r="K64" s="21"/>
      <c r="L64" s="25"/>
      <c r="M64" s="18"/>
    </row>
    <row r="65" spans="1:13" s="10" customFormat="1" x14ac:dyDescent="0.25">
      <c r="A65" s="18"/>
      <c r="B65" s="18"/>
      <c r="C65" s="18"/>
      <c r="D65" s="18"/>
      <c r="E65" s="18"/>
      <c r="F65" s="18"/>
      <c r="G65" s="18"/>
      <c r="H65" s="21"/>
      <c r="I65" s="21"/>
      <c r="J65" s="21"/>
      <c r="K65" s="21"/>
      <c r="L65" s="25"/>
      <c r="M65" s="18"/>
    </row>
    <row r="66" spans="1:13" s="10" customFormat="1" x14ac:dyDescent="0.25">
      <c r="A66" s="18"/>
      <c r="B66" s="18"/>
      <c r="C66" s="18"/>
      <c r="D66" s="18"/>
      <c r="E66" s="18"/>
      <c r="F66" s="18"/>
      <c r="G66" s="18"/>
      <c r="H66" s="21"/>
      <c r="I66" s="21"/>
      <c r="J66" s="21"/>
      <c r="K66" s="21"/>
      <c r="L66" s="25"/>
      <c r="M66" s="18"/>
    </row>
    <row r="67" spans="1:13" s="10" customFormat="1" x14ac:dyDescent="0.25">
      <c r="A67" s="18"/>
      <c r="B67" s="18"/>
      <c r="C67" s="18"/>
      <c r="D67" s="18"/>
      <c r="E67" s="18"/>
      <c r="F67" s="18"/>
      <c r="G67" s="18"/>
      <c r="H67" s="21"/>
      <c r="I67" s="21"/>
      <c r="J67" s="21"/>
      <c r="K67" s="21"/>
      <c r="L67" s="25"/>
      <c r="M67" s="18"/>
    </row>
    <row r="68" spans="1:13" s="10" customFormat="1" x14ac:dyDescent="0.25">
      <c r="A68" s="18"/>
      <c r="B68" s="18"/>
      <c r="C68" s="18"/>
      <c r="D68" s="18"/>
      <c r="E68" s="18"/>
      <c r="F68" s="18"/>
      <c r="G68" s="18"/>
      <c r="H68" s="21"/>
      <c r="I68" s="21"/>
      <c r="J68" s="21"/>
      <c r="K68" s="21"/>
      <c r="L68" s="25"/>
      <c r="M68" s="18"/>
    </row>
    <row r="69" spans="1:13" s="10" customFormat="1" x14ac:dyDescent="0.25">
      <c r="A69" s="18"/>
      <c r="B69" s="18"/>
      <c r="C69" s="18"/>
      <c r="D69" s="18"/>
      <c r="E69" s="18"/>
      <c r="F69" s="18"/>
      <c r="G69" s="18"/>
      <c r="H69" s="21"/>
      <c r="I69" s="21"/>
      <c r="J69" s="21"/>
      <c r="K69" s="21"/>
      <c r="L69" s="25"/>
      <c r="M69" s="18"/>
    </row>
    <row r="70" spans="1:13" s="10" customFormat="1" x14ac:dyDescent="0.25">
      <c r="A70" s="18"/>
      <c r="B70" s="18"/>
      <c r="C70" s="18"/>
      <c r="D70" s="18"/>
      <c r="E70" s="18"/>
      <c r="F70" s="18"/>
      <c r="G70" s="18"/>
      <c r="H70" s="21"/>
      <c r="I70" s="21"/>
      <c r="J70" s="21"/>
      <c r="K70" s="21"/>
      <c r="L70" s="25"/>
      <c r="M70" s="18"/>
    </row>
    <row r="71" spans="1:13" s="10" customFormat="1" x14ac:dyDescent="0.25">
      <c r="A71" s="18"/>
      <c r="B71" s="18"/>
      <c r="C71" s="18"/>
      <c r="D71" s="18"/>
      <c r="E71" s="18"/>
      <c r="F71" s="18"/>
      <c r="G71" s="18"/>
      <c r="H71" s="21"/>
      <c r="I71" s="21"/>
      <c r="J71" s="21"/>
      <c r="K71" s="21"/>
      <c r="L71" s="25"/>
      <c r="M71" s="18"/>
    </row>
    <row r="72" spans="1:13" s="10" customFormat="1" x14ac:dyDescent="0.25">
      <c r="A72" s="18"/>
      <c r="B72" s="18"/>
      <c r="C72" s="18"/>
      <c r="D72" s="18"/>
      <c r="E72" s="18"/>
      <c r="F72" s="18"/>
      <c r="G72" s="18"/>
      <c r="H72" s="21"/>
      <c r="I72" s="21"/>
      <c r="J72" s="21"/>
      <c r="K72" s="21"/>
      <c r="L72" s="25"/>
      <c r="M72" s="18"/>
    </row>
    <row r="73" spans="1:13" s="10" customFormat="1" x14ac:dyDescent="0.25">
      <c r="A73" s="18"/>
      <c r="B73" s="18"/>
      <c r="C73" s="18"/>
      <c r="D73" s="18"/>
      <c r="E73" s="18"/>
      <c r="F73" s="18"/>
      <c r="G73" s="18"/>
      <c r="H73" s="21"/>
      <c r="I73" s="21"/>
      <c r="J73" s="21"/>
      <c r="K73" s="21"/>
      <c r="L73" s="25"/>
      <c r="M73" s="18"/>
    </row>
    <row r="74" spans="1:13" s="10" customFormat="1" x14ac:dyDescent="0.25">
      <c r="A74" s="18"/>
      <c r="B74" s="18"/>
      <c r="C74" s="18"/>
      <c r="D74" s="18"/>
      <c r="E74" s="18"/>
      <c r="F74" s="18"/>
      <c r="G74" s="18"/>
      <c r="H74" s="21"/>
      <c r="I74" s="21"/>
      <c r="J74" s="21"/>
      <c r="K74" s="21"/>
      <c r="L74" s="25"/>
      <c r="M74" s="18"/>
    </row>
    <row r="75" spans="1:13" s="10" customFormat="1" x14ac:dyDescent="0.25">
      <c r="A75" s="18"/>
      <c r="B75" s="18"/>
      <c r="C75" s="18"/>
      <c r="D75" s="18"/>
      <c r="E75" s="18"/>
      <c r="F75" s="18"/>
      <c r="G75" s="18"/>
      <c r="H75" s="21"/>
      <c r="I75" s="21"/>
      <c r="J75" s="21"/>
      <c r="K75" s="21"/>
      <c r="L75" s="25"/>
      <c r="M75" s="18"/>
    </row>
    <row r="76" spans="1:13" s="10" customFormat="1" x14ac:dyDescent="0.25">
      <c r="A76" s="18"/>
      <c r="B76" s="18"/>
      <c r="C76" s="18"/>
      <c r="D76" s="18"/>
      <c r="E76" s="18"/>
      <c r="F76" s="18"/>
      <c r="G76" s="18"/>
      <c r="H76" s="21"/>
      <c r="I76" s="21"/>
      <c r="J76" s="21"/>
      <c r="K76" s="21"/>
      <c r="L76" s="25"/>
      <c r="M76" s="18"/>
    </row>
    <row r="77" spans="1:13" s="10" customFormat="1" x14ac:dyDescent="0.25">
      <c r="A77" s="18"/>
      <c r="B77" s="18"/>
      <c r="C77" s="18"/>
      <c r="D77" s="18"/>
      <c r="E77" s="18"/>
      <c r="F77" s="18"/>
      <c r="G77" s="18"/>
      <c r="H77" s="21"/>
      <c r="I77" s="21"/>
      <c r="J77" s="21"/>
      <c r="K77" s="21"/>
      <c r="L77" s="25"/>
      <c r="M77" s="18"/>
    </row>
    <row r="78" spans="1:13" s="10" customFormat="1" x14ac:dyDescent="0.25">
      <c r="A78" s="18"/>
      <c r="B78" s="18"/>
      <c r="C78" s="18"/>
      <c r="D78" s="18"/>
      <c r="E78" s="18"/>
      <c r="F78" s="18"/>
      <c r="G78" s="18"/>
      <c r="H78" s="21"/>
      <c r="I78" s="21"/>
      <c r="J78" s="21"/>
      <c r="K78" s="21"/>
      <c r="L78" s="25"/>
      <c r="M78" s="18"/>
    </row>
    <row r="79" spans="1:13" s="10" customFormat="1" x14ac:dyDescent="0.25">
      <c r="A79" s="18"/>
      <c r="B79" s="18"/>
      <c r="C79" s="18"/>
      <c r="D79" s="18"/>
      <c r="E79" s="18"/>
      <c r="F79" s="18"/>
      <c r="G79" s="18"/>
      <c r="H79" s="21"/>
      <c r="I79" s="21"/>
      <c r="J79" s="21"/>
      <c r="K79" s="21"/>
      <c r="L79" s="25"/>
      <c r="M79" s="18"/>
    </row>
    <row r="80" spans="1:13" s="10" customFormat="1" x14ac:dyDescent="0.25">
      <c r="A80" s="18"/>
      <c r="B80" s="18"/>
      <c r="C80" s="18"/>
      <c r="D80" s="18"/>
      <c r="E80" s="18"/>
      <c r="F80" s="18"/>
      <c r="G80" s="18"/>
      <c r="H80" s="21"/>
      <c r="I80" s="21"/>
      <c r="J80" s="21"/>
      <c r="K80" s="21"/>
      <c r="L80" s="25"/>
      <c r="M80" s="18"/>
    </row>
    <row r="81" spans="1:13" s="10" customFormat="1" x14ac:dyDescent="0.25">
      <c r="A81" s="18"/>
      <c r="B81" s="18"/>
      <c r="C81" s="18"/>
      <c r="D81" s="18"/>
      <c r="E81" s="18"/>
      <c r="F81" s="18"/>
      <c r="G81" s="18"/>
      <c r="H81" s="21"/>
      <c r="I81" s="21"/>
      <c r="J81" s="21"/>
      <c r="K81" s="21"/>
      <c r="L81" s="25"/>
      <c r="M81" s="18"/>
    </row>
    <row r="82" spans="1:13" s="10" customFormat="1" x14ac:dyDescent="0.25">
      <c r="A82" s="18"/>
      <c r="B82" s="18"/>
      <c r="C82" s="18"/>
      <c r="D82" s="18"/>
      <c r="E82" s="18"/>
      <c r="F82" s="18"/>
      <c r="G82" s="18"/>
      <c r="H82" s="21"/>
      <c r="I82" s="21"/>
      <c r="J82" s="21"/>
      <c r="K82" s="21"/>
      <c r="L82" s="25"/>
      <c r="M82" s="18"/>
    </row>
    <row r="83" spans="1:13" s="10" customFormat="1" x14ac:dyDescent="0.25">
      <c r="H83" s="11"/>
      <c r="I83" s="11"/>
      <c r="J83" s="11"/>
      <c r="K83" s="11"/>
    </row>
    <row r="84" spans="1:13" s="10" customFormat="1" x14ac:dyDescent="0.25">
      <c r="H84" s="11"/>
      <c r="I84" s="11"/>
      <c r="J84" s="11"/>
      <c r="K84" s="11"/>
    </row>
    <row r="85" spans="1:13" s="10" customFormat="1" x14ac:dyDescent="0.25">
      <c r="H85" s="11"/>
      <c r="I85" s="11"/>
      <c r="J85" s="11"/>
      <c r="K85" s="11"/>
    </row>
    <row r="86" spans="1:13" s="10" customFormat="1" x14ac:dyDescent="0.25">
      <c r="H86" s="11"/>
      <c r="I86" s="11"/>
      <c r="J86" s="11"/>
      <c r="K86" s="11"/>
    </row>
    <row r="87" spans="1:13" s="10" customFormat="1" x14ac:dyDescent="0.25">
      <c r="H87" s="11"/>
      <c r="I87" s="11"/>
      <c r="J87" s="11"/>
      <c r="K87" s="11"/>
    </row>
    <row r="88" spans="1:13" s="10" customFormat="1" x14ac:dyDescent="0.25">
      <c r="H88" s="11"/>
      <c r="I88" s="11"/>
      <c r="J88" s="11"/>
      <c r="K88" s="11"/>
    </row>
    <row r="89" spans="1:13" s="10" customFormat="1" x14ac:dyDescent="0.25">
      <c r="H89" s="11"/>
      <c r="I89" s="11"/>
      <c r="J89" s="11"/>
      <c r="K89" s="11"/>
    </row>
    <row r="90" spans="1:13" s="10" customFormat="1" x14ac:dyDescent="0.25">
      <c r="H90" s="11"/>
      <c r="I90" s="11"/>
      <c r="J90" s="11"/>
      <c r="K90" s="11"/>
    </row>
    <row r="91" spans="1:13" s="10" customFormat="1" x14ac:dyDescent="0.25">
      <c r="H91" s="11"/>
      <c r="I91" s="11"/>
      <c r="J91" s="11"/>
      <c r="K91" s="11"/>
    </row>
    <row r="92" spans="1:13" s="10" customFormat="1" x14ac:dyDescent="0.25">
      <c r="H92" s="11"/>
      <c r="I92" s="11"/>
      <c r="J92" s="11"/>
      <c r="K92" s="11"/>
    </row>
    <row r="93" spans="1:13" s="10" customFormat="1" x14ac:dyDescent="0.25">
      <c r="H93" s="11"/>
      <c r="I93" s="11"/>
      <c r="J93" s="11"/>
      <c r="K93" s="11"/>
    </row>
    <row r="94" spans="1:13" s="10" customFormat="1" x14ac:dyDescent="0.25">
      <c r="H94" s="11"/>
      <c r="I94" s="11"/>
      <c r="J94" s="11"/>
      <c r="K94" s="11"/>
    </row>
    <row r="95" spans="1:13" s="10" customFormat="1" x14ac:dyDescent="0.25">
      <c r="H95" s="11"/>
      <c r="I95" s="11"/>
      <c r="J95" s="11"/>
      <c r="K95" s="11"/>
    </row>
    <row r="96" spans="1:13" s="10" customFormat="1" x14ac:dyDescent="0.25">
      <c r="H96" s="11"/>
      <c r="I96" s="11"/>
      <c r="J96" s="11"/>
      <c r="K96" s="11"/>
    </row>
    <row r="97" spans="8:11" s="10" customFormat="1" x14ac:dyDescent="0.25">
      <c r="H97" s="11"/>
      <c r="I97" s="11"/>
      <c r="J97" s="11"/>
      <c r="K97" s="11"/>
    </row>
    <row r="98" spans="8:11" s="10" customFormat="1" x14ac:dyDescent="0.25">
      <c r="H98" s="11"/>
      <c r="I98" s="11"/>
      <c r="J98" s="11"/>
      <c r="K98" s="11"/>
    </row>
    <row r="99" spans="8:11" s="10" customFormat="1" x14ac:dyDescent="0.25">
      <c r="H99" s="11"/>
      <c r="I99" s="11"/>
      <c r="J99" s="11"/>
      <c r="K99" s="11"/>
    </row>
    <row r="100" spans="8:11" s="10" customFormat="1" x14ac:dyDescent="0.25">
      <c r="H100" s="11"/>
      <c r="I100" s="11"/>
      <c r="J100" s="11"/>
      <c r="K100" s="11"/>
    </row>
    <row r="101" spans="8:11" s="10" customFormat="1" x14ac:dyDescent="0.25">
      <c r="H101" s="11"/>
      <c r="I101" s="11"/>
      <c r="J101" s="11"/>
      <c r="K101" s="11"/>
    </row>
    <row r="102" spans="8:11" s="10" customFormat="1" x14ac:dyDescent="0.25">
      <c r="H102" s="11"/>
      <c r="I102" s="11"/>
      <c r="J102" s="11"/>
      <c r="K102" s="11"/>
    </row>
    <row r="103" spans="8:11" s="10" customFormat="1" x14ac:dyDescent="0.25">
      <c r="H103" s="11"/>
      <c r="I103" s="11"/>
      <c r="J103" s="11"/>
      <c r="K103" s="11"/>
    </row>
    <row r="104" spans="8:11" s="10" customFormat="1" x14ac:dyDescent="0.25">
      <c r="H104" s="11"/>
      <c r="I104" s="11"/>
      <c r="J104" s="11"/>
      <c r="K104" s="11"/>
    </row>
    <row r="105" spans="8:11" s="10" customFormat="1" x14ac:dyDescent="0.25">
      <c r="H105" s="11"/>
      <c r="I105" s="11"/>
      <c r="J105" s="11"/>
      <c r="K105" s="11"/>
    </row>
    <row r="106" spans="8:11" s="10" customFormat="1" x14ac:dyDescent="0.25">
      <c r="H106" s="11"/>
      <c r="I106" s="11"/>
      <c r="J106" s="11"/>
      <c r="K106" s="11"/>
    </row>
    <row r="107" spans="8:11" s="10" customFormat="1" x14ac:dyDescent="0.25">
      <c r="H107" s="11"/>
      <c r="I107" s="11"/>
      <c r="J107" s="11"/>
      <c r="K107" s="11"/>
    </row>
    <row r="108" spans="8:11" s="10" customFormat="1" x14ac:dyDescent="0.25">
      <c r="H108" s="11"/>
      <c r="I108" s="11"/>
      <c r="J108" s="11"/>
      <c r="K108" s="11"/>
    </row>
    <row r="109" spans="8:11" s="10" customFormat="1" x14ac:dyDescent="0.25">
      <c r="H109" s="11"/>
      <c r="I109" s="11"/>
      <c r="J109" s="11"/>
      <c r="K109" s="11"/>
    </row>
    <row r="110" spans="8:11" s="10" customFormat="1" x14ac:dyDescent="0.25">
      <c r="H110" s="11"/>
      <c r="I110" s="11"/>
      <c r="J110" s="11"/>
      <c r="K110" s="11"/>
    </row>
    <row r="111" spans="8:11" s="10" customFormat="1" x14ac:dyDescent="0.25">
      <c r="H111" s="11"/>
      <c r="I111" s="11"/>
      <c r="J111" s="11"/>
      <c r="K111" s="11"/>
    </row>
    <row r="112" spans="8:11" s="10" customFormat="1" x14ac:dyDescent="0.25">
      <c r="H112" s="11"/>
      <c r="I112" s="11"/>
      <c r="J112" s="11"/>
      <c r="K112" s="11"/>
    </row>
    <row r="113" spans="8:11" s="10" customFormat="1" x14ac:dyDescent="0.25">
      <c r="H113" s="11"/>
      <c r="I113" s="11"/>
      <c r="J113" s="11"/>
      <c r="K113" s="11"/>
    </row>
    <row r="114" spans="8:11" s="10" customFormat="1" x14ac:dyDescent="0.25">
      <c r="H114" s="11"/>
      <c r="I114" s="11"/>
      <c r="J114" s="11"/>
      <c r="K114" s="11"/>
    </row>
    <row r="115" spans="8:11" s="10" customFormat="1" x14ac:dyDescent="0.25">
      <c r="H115" s="11"/>
      <c r="I115" s="11"/>
      <c r="J115" s="11"/>
      <c r="K115" s="11"/>
    </row>
    <row r="116" spans="8:11" s="10" customFormat="1" x14ac:dyDescent="0.25">
      <c r="H116" s="11"/>
      <c r="I116" s="11"/>
      <c r="J116" s="11"/>
      <c r="K116" s="11"/>
    </row>
    <row r="117" spans="8:11" s="10" customFormat="1" x14ac:dyDescent="0.25">
      <c r="H117" s="11"/>
      <c r="I117" s="11"/>
      <c r="J117" s="11"/>
      <c r="K117" s="11"/>
    </row>
    <row r="118" spans="8:11" s="10" customFormat="1" x14ac:dyDescent="0.25">
      <c r="H118" s="11"/>
      <c r="I118" s="11"/>
      <c r="J118" s="11"/>
      <c r="K118" s="11"/>
    </row>
    <row r="119" spans="8:11" s="10" customFormat="1" x14ac:dyDescent="0.25">
      <c r="H119" s="11"/>
      <c r="I119" s="11"/>
      <c r="J119" s="11"/>
      <c r="K119" s="11"/>
    </row>
    <row r="120" spans="8:11" s="10" customFormat="1" x14ac:dyDescent="0.25">
      <c r="H120" s="11"/>
      <c r="I120" s="11"/>
      <c r="J120" s="11"/>
      <c r="K120" s="11"/>
    </row>
    <row r="121" spans="8:11" s="10" customFormat="1" x14ac:dyDescent="0.25">
      <c r="H121" s="11"/>
      <c r="I121" s="11"/>
      <c r="J121" s="11"/>
      <c r="K121" s="11"/>
    </row>
    <row r="122" spans="8:11" s="10" customFormat="1" x14ac:dyDescent="0.25">
      <c r="H122" s="11"/>
      <c r="I122" s="11"/>
      <c r="J122" s="11"/>
      <c r="K122" s="11"/>
    </row>
    <row r="123" spans="8:11" s="10" customFormat="1" x14ac:dyDescent="0.25">
      <c r="H123" s="11"/>
      <c r="I123" s="11"/>
      <c r="J123" s="11"/>
      <c r="K123" s="11"/>
    </row>
    <row r="124" spans="8:11" s="10" customFormat="1" x14ac:dyDescent="0.25">
      <c r="H124" s="11"/>
      <c r="I124" s="11"/>
      <c r="J124" s="11"/>
      <c r="K124" s="11"/>
    </row>
    <row r="125" spans="8:11" s="10" customFormat="1" x14ac:dyDescent="0.25">
      <c r="H125" s="11"/>
      <c r="I125" s="11"/>
      <c r="J125" s="11"/>
      <c r="K125" s="11"/>
    </row>
    <row r="126" spans="8:11" s="10" customFormat="1" x14ac:dyDescent="0.25">
      <c r="H126" s="11"/>
      <c r="I126" s="11"/>
      <c r="J126" s="11"/>
      <c r="K126" s="11"/>
    </row>
    <row r="127" spans="8:11" s="10" customFormat="1" x14ac:dyDescent="0.25">
      <c r="H127" s="11"/>
      <c r="I127" s="11"/>
      <c r="J127" s="11"/>
      <c r="K127" s="11"/>
    </row>
    <row r="128" spans="8:11" s="10" customFormat="1" x14ac:dyDescent="0.25">
      <c r="H128" s="11"/>
      <c r="I128" s="11"/>
      <c r="J128" s="11"/>
      <c r="K128" s="11"/>
    </row>
    <row r="129" spans="8:11" s="10" customFormat="1" x14ac:dyDescent="0.25">
      <c r="H129" s="11"/>
      <c r="I129" s="11"/>
      <c r="J129" s="11"/>
      <c r="K129" s="11"/>
    </row>
    <row r="130" spans="8:11" s="10" customFormat="1" x14ac:dyDescent="0.25">
      <c r="H130" s="11"/>
      <c r="I130" s="11"/>
      <c r="J130" s="11"/>
      <c r="K130" s="11"/>
    </row>
    <row r="131" spans="8:11" s="10" customFormat="1" x14ac:dyDescent="0.25">
      <c r="H131" s="11"/>
      <c r="I131" s="11"/>
      <c r="J131" s="11"/>
      <c r="K131" s="11"/>
    </row>
    <row r="132" spans="8:11" s="10" customFormat="1" x14ac:dyDescent="0.25">
      <c r="H132" s="11"/>
      <c r="I132" s="11"/>
      <c r="J132" s="11"/>
      <c r="K132" s="11"/>
    </row>
    <row r="133" spans="8:11" s="10" customFormat="1" x14ac:dyDescent="0.25">
      <c r="H133" s="11"/>
      <c r="I133" s="11"/>
      <c r="J133" s="11"/>
      <c r="K133" s="11"/>
    </row>
    <row r="134" spans="8:11" s="10" customFormat="1" x14ac:dyDescent="0.25">
      <c r="H134" s="11"/>
      <c r="I134" s="11"/>
      <c r="J134" s="11"/>
      <c r="K134" s="11"/>
    </row>
    <row r="135" spans="8:11" s="10" customFormat="1" x14ac:dyDescent="0.25">
      <c r="H135" s="11"/>
      <c r="I135" s="11"/>
      <c r="J135" s="11"/>
      <c r="K135" s="11"/>
    </row>
    <row r="136" spans="8:11" s="10" customFormat="1" x14ac:dyDescent="0.25">
      <c r="H136" s="11"/>
      <c r="I136" s="11"/>
      <c r="J136" s="11"/>
      <c r="K136" s="11"/>
    </row>
    <row r="137" spans="8:11" s="10" customFormat="1" x14ac:dyDescent="0.25">
      <c r="H137" s="11"/>
      <c r="I137" s="11"/>
      <c r="J137" s="11"/>
      <c r="K137" s="11"/>
    </row>
    <row r="138" spans="8:11" s="10" customFormat="1" x14ac:dyDescent="0.25">
      <c r="H138" s="11"/>
      <c r="I138" s="11"/>
      <c r="J138" s="11"/>
      <c r="K138" s="11"/>
    </row>
    <row r="139" spans="8:11" s="10" customFormat="1" x14ac:dyDescent="0.25">
      <c r="H139" s="11"/>
      <c r="I139" s="11"/>
      <c r="J139" s="11"/>
      <c r="K139" s="11"/>
    </row>
    <row r="140" spans="8:11" s="10" customFormat="1" x14ac:dyDescent="0.25">
      <c r="H140" s="11"/>
      <c r="I140" s="11"/>
      <c r="J140" s="11"/>
      <c r="K140" s="11"/>
    </row>
    <row r="141" spans="8:11" s="10" customFormat="1" x14ac:dyDescent="0.25">
      <c r="H141" s="11"/>
      <c r="I141" s="11"/>
      <c r="J141" s="11"/>
      <c r="K141" s="11"/>
    </row>
    <row r="142" spans="8:11" s="10" customFormat="1" x14ac:dyDescent="0.25">
      <c r="H142" s="11"/>
      <c r="I142" s="11"/>
      <c r="J142" s="11"/>
      <c r="K142" s="11"/>
    </row>
    <row r="143" spans="8:11" s="10" customFormat="1" x14ac:dyDescent="0.25">
      <c r="H143" s="11"/>
      <c r="I143" s="11"/>
      <c r="J143" s="11"/>
      <c r="K143" s="11"/>
    </row>
    <row r="144" spans="8:11" s="10" customFormat="1" x14ac:dyDescent="0.25">
      <c r="H144" s="11"/>
      <c r="I144" s="11"/>
      <c r="J144" s="11"/>
      <c r="K144" s="11"/>
    </row>
    <row r="145" spans="8:11" s="10" customFormat="1" x14ac:dyDescent="0.25">
      <c r="H145" s="11"/>
      <c r="I145" s="11"/>
      <c r="J145" s="11"/>
      <c r="K145" s="11"/>
    </row>
    <row r="146" spans="8:11" s="10" customFormat="1" x14ac:dyDescent="0.25">
      <c r="H146" s="11"/>
      <c r="I146" s="11"/>
      <c r="J146" s="11"/>
      <c r="K146" s="11"/>
    </row>
    <row r="147" spans="8:11" s="10" customFormat="1" x14ac:dyDescent="0.25">
      <c r="H147" s="11"/>
      <c r="I147" s="11"/>
      <c r="J147" s="11"/>
      <c r="K147" s="11"/>
    </row>
    <row r="148" spans="8:11" s="10" customFormat="1" x14ac:dyDescent="0.25">
      <c r="H148" s="11"/>
      <c r="I148" s="11"/>
      <c r="J148" s="11"/>
      <c r="K148" s="11"/>
    </row>
    <row r="149" spans="8:11" s="10" customFormat="1" x14ac:dyDescent="0.25">
      <c r="H149" s="11"/>
      <c r="I149" s="11"/>
      <c r="J149" s="11"/>
      <c r="K149" s="11"/>
    </row>
    <row r="150" spans="8:11" s="10" customFormat="1" x14ac:dyDescent="0.25">
      <c r="H150" s="11"/>
      <c r="I150" s="11"/>
      <c r="J150" s="11"/>
      <c r="K150" s="11"/>
    </row>
    <row r="151" spans="8:11" s="10" customFormat="1" x14ac:dyDescent="0.25">
      <c r="H151" s="11"/>
      <c r="I151" s="11"/>
      <c r="J151" s="11"/>
      <c r="K151" s="11"/>
    </row>
    <row r="152" spans="8:11" s="10" customFormat="1" x14ac:dyDescent="0.25">
      <c r="H152" s="11"/>
      <c r="I152" s="11"/>
      <c r="J152" s="11"/>
      <c r="K152" s="11"/>
    </row>
    <row r="153" spans="8:11" s="10" customFormat="1" x14ac:dyDescent="0.25">
      <c r="H153" s="11"/>
      <c r="I153" s="11"/>
      <c r="J153" s="11"/>
      <c r="K153" s="11"/>
    </row>
    <row r="154" spans="8:11" s="10" customFormat="1" x14ac:dyDescent="0.25">
      <c r="H154" s="11"/>
      <c r="I154" s="11"/>
      <c r="J154" s="11"/>
      <c r="K154" s="11"/>
    </row>
    <row r="155" spans="8:11" s="10" customFormat="1" x14ac:dyDescent="0.25">
      <c r="H155" s="11"/>
      <c r="I155" s="11"/>
      <c r="J155" s="11"/>
      <c r="K155" s="11"/>
    </row>
    <row r="156" spans="8:11" s="10" customFormat="1" x14ac:dyDescent="0.25">
      <c r="H156" s="11"/>
      <c r="I156" s="11"/>
      <c r="J156" s="11"/>
      <c r="K156" s="11"/>
    </row>
    <row r="157" spans="8:11" s="10" customFormat="1" x14ac:dyDescent="0.25">
      <c r="H157" s="11"/>
      <c r="I157" s="11"/>
      <c r="J157" s="11"/>
      <c r="K157" s="11"/>
    </row>
    <row r="158" spans="8:11" s="10" customFormat="1" x14ac:dyDescent="0.25">
      <c r="H158" s="11"/>
      <c r="I158" s="11"/>
      <c r="J158" s="11"/>
      <c r="K158" s="11"/>
    </row>
    <row r="159" spans="8:11" s="10" customFormat="1" x14ac:dyDescent="0.25">
      <c r="H159" s="11"/>
      <c r="I159" s="11"/>
      <c r="J159" s="11"/>
      <c r="K159" s="11"/>
    </row>
    <row r="160" spans="8:11" s="10" customFormat="1" x14ac:dyDescent="0.25">
      <c r="H160" s="11"/>
      <c r="I160" s="11"/>
      <c r="J160" s="11"/>
      <c r="K160" s="11"/>
    </row>
    <row r="161" spans="8:11" s="10" customFormat="1" x14ac:dyDescent="0.25">
      <c r="H161" s="11"/>
      <c r="I161" s="11"/>
      <c r="J161" s="11"/>
      <c r="K161" s="11"/>
    </row>
    <row r="162" spans="8:11" s="10" customFormat="1" x14ac:dyDescent="0.25">
      <c r="H162" s="11"/>
      <c r="I162" s="11"/>
      <c r="J162" s="11"/>
      <c r="K162" s="11"/>
    </row>
    <row r="163" spans="8:11" s="10" customFormat="1" x14ac:dyDescent="0.25">
      <c r="H163" s="11"/>
      <c r="I163" s="11"/>
      <c r="J163" s="11"/>
      <c r="K163" s="11"/>
    </row>
    <row r="164" spans="8:11" s="10" customFormat="1" x14ac:dyDescent="0.25">
      <c r="H164" s="11"/>
      <c r="I164" s="11"/>
      <c r="J164" s="11"/>
      <c r="K164" s="11"/>
    </row>
    <row r="165" spans="8:11" s="10" customFormat="1" x14ac:dyDescent="0.25">
      <c r="H165" s="11"/>
      <c r="I165" s="11"/>
      <c r="J165" s="11"/>
      <c r="K165" s="11"/>
    </row>
    <row r="166" spans="8:11" s="10" customFormat="1" x14ac:dyDescent="0.25">
      <c r="H166" s="11"/>
      <c r="I166" s="11"/>
      <c r="J166" s="11"/>
      <c r="K166" s="11"/>
    </row>
    <row r="167" spans="8:11" s="10" customFormat="1" x14ac:dyDescent="0.25">
      <c r="H167" s="11"/>
      <c r="I167" s="11"/>
      <c r="J167" s="11"/>
      <c r="K167" s="11"/>
    </row>
    <row r="168" spans="8:11" s="10" customFormat="1" x14ac:dyDescent="0.25">
      <c r="H168" s="11"/>
      <c r="I168" s="11"/>
      <c r="J168" s="11"/>
      <c r="K168" s="11"/>
    </row>
    <row r="169" spans="8:11" s="10" customFormat="1" x14ac:dyDescent="0.25">
      <c r="H169" s="11"/>
      <c r="I169" s="11"/>
      <c r="J169" s="11"/>
      <c r="K169" s="11"/>
    </row>
    <row r="170" spans="8:11" s="10" customFormat="1" x14ac:dyDescent="0.25">
      <c r="H170" s="11"/>
      <c r="I170" s="11"/>
      <c r="J170" s="11"/>
      <c r="K170" s="11"/>
    </row>
    <row r="171" spans="8:11" s="10" customFormat="1" x14ac:dyDescent="0.25">
      <c r="H171" s="11"/>
      <c r="I171" s="11"/>
      <c r="J171" s="11"/>
      <c r="K171" s="11"/>
    </row>
    <row r="172" spans="8:11" s="10" customFormat="1" x14ac:dyDescent="0.25">
      <c r="H172" s="11"/>
      <c r="I172" s="11"/>
      <c r="J172" s="11"/>
      <c r="K172" s="11"/>
    </row>
    <row r="173" spans="8:11" s="10" customFormat="1" x14ac:dyDescent="0.25">
      <c r="H173" s="11"/>
      <c r="I173" s="11"/>
      <c r="J173" s="11"/>
      <c r="K173" s="11"/>
    </row>
    <row r="174" spans="8:11" s="10" customFormat="1" x14ac:dyDescent="0.25">
      <c r="H174" s="11"/>
      <c r="I174" s="11"/>
      <c r="J174" s="11"/>
      <c r="K174" s="11"/>
    </row>
    <row r="175" spans="8:11" s="10" customFormat="1" x14ac:dyDescent="0.25">
      <c r="H175" s="11"/>
      <c r="I175" s="11"/>
      <c r="J175" s="11"/>
      <c r="K175" s="11"/>
    </row>
    <row r="176" spans="8:11" s="10" customFormat="1" x14ac:dyDescent="0.25">
      <c r="H176" s="11"/>
      <c r="I176" s="11"/>
      <c r="J176" s="11"/>
      <c r="K176" s="11"/>
    </row>
    <row r="177" spans="8:11" s="10" customFormat="1" x14ac:dyDescent="0.25">
      <c r="H177" s="11"/>
      <c r="I177" s="11"/>
      <c r="J177" s="11"/>
      <c r="K177" s="11"/>
    </row>
    <row r="178" spans="8:11" s="10" customFormat="1" x14ac:dyDescent="0.25">
      <c r="H178" s="11"/>
      <c r="I178" s="11"/>
      <c r="J178" s="11"/>
      <c r="K178" s="11"/>
    </row>
    <row r="179" spans="8:11" s="10" customFormat="1" x14ac:dyDescent="0.25">
      <c r="H179" s="11"/>
      <c r="I179" s="11"/>
      <c r="J179" s="11"/>
      <c r="K179" s="11"/>
    </row>
    <row r="180" spans="8:11" s="10" customFormat="1" x14ac:dyDescent="0.25">
      <c r="H180" s="11"/>
      <c r="I180" s="11"/>
      <c r="J180" s="11"/>
      <c r="K180" s="11"/>
    </row>
    <row r="181" spans="8:11" s="10" customFormat="1" x14ac:dyDescent="0.25">
      <c r="H181" s="11"/>
      <c r="I181" s="11"/>
      <c r="J181" s="11"/>
      <c r="K181" s="11"/>
    </row>
    <row r="182" spans="8:11" s="10" customFormat="1" x14ac:dyDescent="0.25">
      <c r="H182" s="11"/>
      <c r="I182" s="11"/>
      <c r="J182" s="11"/>
      <c r="K182" s="11"/>
    </row>
    <row r="183" spans="8:11" s="10" customFormat="1" x14ac:dyDescent="0.25">
      <c r="H183" s="11"/>
      <c r="I183" s="11"/>
      <c r="J183" s="11"/>
      <c r="K183" s="11"/>
    </row>
    <row r="184" spans="8:11" s="10" customFormat="1" x14ac:dyDescent="0.25">
      <c r="H184" s="11"/>
      <c r="I184" s="11"/>
      <c r="J184" s="11"/>
      <c r="K184" s="11"/>
    </row>
    <row r="185" spans="8:11" s="10" customFormat="1" x14ac:dyDescent="0.25">
      <c r="H185" s="11"/>
      <c r="I185" s="11"/>
      <c r="J185" s="11"/>
      <c r="K185" s="11"/>
    </row>
    <row r="186" spans="8:11" s="10" customFormat="1" x14ac:dyDescent="0.25">
      <c r="H186" s="11"/>
      <c r="I186" s="11"/>
      <c r="J186" s="11"/>
      <c r="K186" s="11"/>
    </row>
    <row r="187" spans="8:11" s="10" customFormat="1" x14ac:dyDescent="0.25">
      <c r="H187" s="11"/>
      <c r="I187" s="11"/>
      <c r="J187" s="11"/>
      <c r="K187" s="11"/>
    </row>
    <row r="188" spans="8:11" s="10" customFormat="1" x14ac:dyDescent="0.25">
      <c r="H188" s="11"/>
      <c r="I188" s="11"/>
      <c r="J188" s="11"/>
      <c r="K188" s="11"/>
    </row>
    <row r="189" spans="8:11" s="10" customFormat="1" x14ac:dyDescent="0.25">
      <c r="H189" s="11"/>
      <c r="I189" s="11"/>
      <c r="J189" s="11"/>
      <c r="K189" s="11"/>
    </row>
    <row r="190" spans="8:11" s="10" customFormat="1" x14ac:dyDescent="0.25">
      <c r="H190" s="11"/>
      <c r="I190" s="11"/>
      <c r="J190" s="11"/>
      <c r="K190" s="11"/>
    </row>
    <row r="191" spans="8:11" s="10" customFormat="1" x14ac:dyDescent="0.25">
      <c r="H191" s="11"/>
      <c r="I191" s="11"/>
      <c r="J191" s="11"/>
      <c r="K191" s="11"/>
    </row>
    <row r="192" spans="8:11" s="10" customFormat="1" x14ac:dyDescent="0.25">
      <c r="H192" s="11"/>
      <c r="I192" s="11"/>
      <c r="J192" s="11"/>
      <c r="K192" s="11"/>
    </row>
    <row r="193" spans="8:11" s="10" customFormat="1" x14ac:dyDescent="0.25">
      <c r="H193" s="11"/>
      <c r="I193" s="11"/>
      <c r="J193" s="11"/>
      <c r="K193" s="11"/>
    </row>
    <row r="194" spans="8:11" s="10" customFormat="1" x14ac:dyDescent="0.25">
      <c r="H194" s="11"/>
      <c r="I194" s="11"/>
      <c r="J194" s="11"/>
      <c r="K194" s="11"/>
    </row>
    <row r="195" spans="8:11" s="10" customFormat="1" x14ac:dyDescent="0.25">
      <c r="H195" s="11"/>
      <c r="I195" s="11"/>
      <c r="J195" s="11"/>
      <c r="K195" s="11"/>
    </row>
    <row r="196" spans="8:11" s="10" customFormat="1" x14ac:dyDescent="0.25">
      <c r="H196" s="11"/>
      <c r="I196" s="11"/>
      <c r="J196" s="11"/>
      <c r="K196" s="11"/>
    </row>
    <row r="197" spans="8:11" s="10" customFormat="1" x14ac:dyDescent="0.25">
      <c r="H197" s="11"/>
      <c r="I197" s="11"/>
      <c r="J197" s="11"/>
      <c r="K197" s="11"/>
    </row>
    <row r="198" spans="8:11" s="10" customFormat="1" x14ac:dyDescent="0.25">
      <c r="H198" s="11"/>
      <c r="I198" s="11"/>
      <c r="J198" s="11"/>
      <c r="K198" s="11"/>
    </row>
    <row r="199" spans="8:11" s="10" customFormat="1" x14ac:dyDescent="0.25">
      <c r="H199" s="11"/>
      <c r="I199" s="11"/>
      <c r="J199" s="11"/>
      <c r="K199" s="11"/>
    </row>
    <row r="200" spans="8:11" s="10" customFormat="1" x14ac:dyDescent="0.25">
      <c r="H200" s="11"/>
      <c r="I200" s="11"/>
      <c r="J200" s="11"/>
      <c r="K200" s="11"/>
    </row>
    <row r="201" spans="8:11" s="10" customFormat="1" x14ac:dyDescent="0.25">
      <c r="H201" s="11"/>
      <c r="I201" s="11"/>
      <c r="J201" s="11"/>
      <c r="K201" s="11"/>
    </row>
    <row r="202" spans="8:11" s="10" customFormat="1" x14ac:dyDescent="0.25">
      <c r="H202" s="11"/>
      <c r="I202" s="11"/>
      <c r="J202" s="11"/>
      <c r="K202" s="11"/>
    </row>
    <row r="203" spans="8:11" s="10" customFormat="1" x14ac:dyDescent="0.25">
      <c r="H203" s="11"/>
      <c r="I203" s="11"/>
      <c r="J203" s="11"/>
      <c r="K203" s="11"/>
    </row>
    <row r="204" spans="8:11" s="10" customFormat="1" x14ac:dyDescent="0.25">
      <c r="H204" s="11"/>
      <c r="I204" s="11"/>
      <c r="J204" s="11"/>
      <c r="K204" s="11"/>
    </row>
    <row r="205" spans="8:11" s="10" customFormat="1" x14ac:dyDescent="0.25">
      <c r="H205" s="11"/>
      <c r="I205" s="11"/>
      <c r="J205" s="11"/>
      <c r="K205" s="11"/>
    </row>
    <row r="206" spans="8:11" s="10" customFormat="1" x14ac:dyDescent="0.25">
      <c r="H206" s="11"/>
      <c r="I206" s="11"/>
      <c r="J206" s="11"/>
      <c r="K206" s="11"/>
    </row>
    <row r="207" spans="8:11" s="10" customFormat="1" x14ac:dyDescent="0.25">
      <c r="H207" s="11"/>
      <c r="I207" s="11"/>
      <c r="J207" s="11"/>
      <c r="K207" s="11"/>
    </row>
    <row r="208" spans="8:11" s="10" customFormat="1" x14ac:dyDescent="0.25">
      <c r="H208" s="11"/>
      <c r="I208" s="11"/>
      <c r="J208" s="11"/>
      <c r="K208" s="11"/>
    </row>
    <row r="209" spans="8:11" s="10" customFormat="1" x14ac:dyDescent="0.25">
      <c r="H209" s="11"/>
      <c r="I209" s="11"/>
      <c r="J209" s="11"/>
      <c r="K209" s="11"/>
    </row>
    <row r="210" spans="8:11" s="10" customFormat="1" x14ac:dyDescent="0.25">
      <c r="H210" s="11"/>
      <c r="I210" s="11"/>
      <c r="J210" s="11"/>
      <c r="K210" s="11"/>
    </row>
    <row r="211" spans="8:11" s="10" customFormat="1" x14ac:dyDescent="0.25">
      <c r="H211" s="11"/>
      <c r="I211" s="11"/>
      <c r="J211" s="11"/>
      <c r="K211" s="11"/>
    </row>
    <row r="212" spans="8:11" s="10" customFormat="1" x14ac:dyDescent="0.25">
      <c r="H212" s="11"/>
      <c r="I212" s="11"/>
      <c r="J212" s="11"/>
      <c r="K212" s="11"/>
    </row>
    <row r="213" spans="8:11" s="10" customFormat="1" x14ac:dyDescent="0.25">
      <c r="H213" s="11"/>
      <c r="I213" s="11"/>
      <c r="J213" s="11"/>
      <c r="K213" s="11"/>
    </row>
    <row r="214" spans="8:11" s="10" customFormat="1" x14ac:dyDescent="0.25">
      <c r="H214" s="11"/>
      <c r="I214" s="11"/>
      <c r="J214" s="11"/>
      <c r="K214" s="11"/>
    </row>
    <row r="215" spans="8:11" s="10" customFormat="1" x14ac:dyDescent="0.25">
      <c r="H215" s="11"/>
      <c r="I215" s="11"/>
      <c r="J215" s="11"/>
      <c r="K215" s="11"/>
    </row>
    <row r="216" spans="8:11" s="10" customFormat="1" x14ac:dyDescent="0.25">
      <c r="H216" s="11"/>
      <c r="I216" s="11"/>
      <c r="J216" s="11"/>
      <c r="K216" s="11"/>
    </row>
    <row r="217" spans="8:11" s="10" customFormat="1" x14ac:dyDescent="0.25">
      <c r="H217" s="11"/>
      <c r="I217" s="11"/>
      <c r="J217" s="11"/>
      <c r="K217" s="11"/>
    </row>
    <row r="218" spans="8:11" s="10" customFormat="1" x14ac:dyDescent="0.25">
      <c r="H218" s="11"/>
      <c r="I218" s="11"/>
      <c r="J218" s="11"/>
      <c r="K218" s="11"/>
    </row>
    <row r="219" spans="8:11" s="10" customFormat="1" x14ac:dyDescent="0.25">
      <c r="H219" s="11"/>
      <c r="I219" s="11"/>
      <c r="J219" s="11"/>
      <c r="K219" s="11"/>
    </row>
    <row r="220" spans="8:11" s="10" customFormat="1" x14ac:dyDescent="0.25">
      <c r="H220" s="11"/>
      <c r="I220" s="11"/>
      <c r="J220" s="11"/>
      <c r="K220" s="11"/>
    </row>
    <row r="221" spans="8:11" s="10" customFormat="1" x14ac:dyDescent="0.25">
      <c r="H221" s="11"/>
      <c r="I221" s="11"/>
      <c r="J221" s="11"/>
      <c r="K221" s="11"/>
    </row>
    <row r="222" spans="8:11" s="10" customFormat="1" x14ac:dyDescent="0.25">
      <c r="H222" s="11"/>
      <c r="I222" s="11"/>
      <c r="J222" s="11"/>
      <c r="K222" s="11"/>
    </row>
    <row r="223" spans="8:11" s="10" customFormat="1" x14ac:dyDescent="0.25">
      <c r="H223" s="11"/>
      <c r="I223" s="11"/>
      <c r="J223" s="11"/>
      <c r="K223" s="11"/>
    </row>
    <row r="224" spans="8:11" s="10" customFormat="1" x14ac:dyDescent="0.25">
      <c r="H224" s="11"/>
      <c r="I224" s="11"/>
      <c r="J224" s="11"/>
      <c r="K224" s="11"/>
    </row>
    <row r="225" spans="8:11" s="10" customFormat="1" x14ac:dyDescent="0.25">
      <c r="H225" s="11"/>
      <c r="I225" s="11"/>
      <c r="J225" s="11"/>
      <c r="K225" s="11"/>
    </row>
    <row r="226" spans="8:11" s="10" customFormat="1" x14ac:dyDescent="0.25">
      <c r="H226" s="11"/>
      <c r="I226" s="11"/>
      <c r="J226" s="11"/>
      <c r="K226" s="11"/>
    </row>
    <row r="227" spans="8:11" s="10" customFormat="1" x14ac:dyDescent="0.25">
      <c r="H227" s="11"/>
      <c r="I227" s="11"/>
      <c r="J227" s="11"/>
      <c r="K227" s="11"/>
    </row>
    <row r="228" spans="8:11" s="10" customFormat="1" x14ac:dyDescent="0.25">
      <c r="H228" s="11"/>
      <c r="I228" s="11"/>
      <c r="J228" s="11"/>
      <c r="K228" s="11"/>
    </row>
    <row r="229" spans="8:11" s="10" customFormat="1" x14ac:dyDescent="0.25">
      <c r="H229" s="11"/>
      <c r="I229" s="11"/>
      <c r="J229" s="11"/>
      <c r="K229" s="11"/>
    </row>
    <row r="230" spans="8:11" s="10" customFormat="1" x14ac:dyDescent="0.25">
      <c r="H230" s="11"/>
      <c r="I230" s="11"/>
      <c r="J230" s="11"/>
      <c r="K230" s="11"/>
    </row>
    <row r="231" spans="8:11" s="10" customFormat="1" x14ac:dyDescent="0.25">
      <c r="H231" s="11"/>
      <c r="I231" s="11"/>
      <c r="J231" s="11"/>
      <c r="K231" s="11"/>
    </row>
    <row r="232" spans="8:11" s="10" customFormat="1" x14ac:dyDescent="0.25">
      <c r="H232" s="11"/>
      <c r="I232" s="11"/>
      <c r="J232" s="11"/>
      <c r="K232" s="11"/>
    </row>
    <row r="233" spans="8:11" s="10" customFormat="1" x14ac:dyDescent="0.25">
      <c r="H233" s="11"/>
      <c r="I233" s="11"/>
      <c r="J233" s="11"/>
      <c r="K233" s="11"/>
    </row>
    <row r="234" spans="8:11" s="10" customFormat="1" x14ac:dyDescent="0.25">
      <c r="H234" s="11"/>
      <c r="I234" s="11"/>
      <c r="J234" s="11"/>
      <c r="K234" s="11"/>
    </row>
    <row r="235" spans="8:11" s="10" customFormat="1" x14ac:dyDescent="0.25">
      <c r="H235" s="11"/>
      <c r="I235" s="11"/>
      <c r="J235" s="11"/>
      <c r="K235" s="11"/>
    </row>
    <row r="236" spans="8:11" s="10" customFormat="1" x14ac:dyDescent="0.25">
      <c r="H236" s="11"/>
      <c r="I236" s="11"/>
      <c r="J236" s="11"/>
      <c r="K236" s="11"/>
    </row>
    <row r="237" spans="8:11" s="10" customFormat="1" x14ac:dyDescent="0.25">
      <c r="H237" s="11"/>
      <c r="I237" s="11"/>
      <c r="J237" s="11"/>
      <c r="K237" s="11"/>
    </row>
    <row r="238" spans="8:11" s="10" customFormat="1" x14ac:dyDescent="0.25">
      <c r="H238" s="11"/>
      <c r="I238" s="11"/>
      <c r="J238" s="11"/>
      <c r="K238" s="11"/>
    </row>
    <row r="239" spans="8:11" s="10" customFormat="1" x14ac:dyDescent="0.25">
      <c r="H239" s="11"/>
      <c r="I239" s="11"/>
      <c r="J239" s="11"/>
      <c r="K239" s="11"/>
    </row>
    <row r="240" spans="8:11" s="10" customFormat="1" x14ac:dyDescent="0.25">
      <c r="H240" s="11"/>
      <c r="I240" s="11"/>
      <c r="J240" s="11"/>
      <c r="K240" s="11"/>
    </row>
    <row r="241" spans="8:11" s="10" customFormat="1" x14ac:dyDescent="0.25">
      <c r="H241" s="11"/>
      <c r="I241" s="11"/>
      <c r="J241" s="11"/>
      <c r="K241" s="11"/>
    </row>
    <row r="242" spans="8:11" s="10" customFormat="1" x14ac:dyDescent="0.25">
      <c r="H242" s="11"/>
      <c r="I242" s="11"/>
      <c r="J242" s="11"/>
      <c r="K242" s="11"/>
    </row>
    <row r="243" spans="8:11" s="10" customFormat="1" x14ac:dyDescent="0.25">
      <c r="H243" s="11"/>
      <c r="I243" s="11"/>
      <c r="J243" s="11"/>
      <c r="K243" s="11"/>
    </row>
    <row r="244" spans="8:11" s="10" customFormat="1" x14ac:dyDescent="0.25">
      <c r="H244" s="11"/>
      <c r="I244" s="11"/>
      <c r="J244" s="11"/>
      <c r="K244" s="11"/>
    </row>
    <row r="245" spans="8:11" s="10" customFormat="1" x14ac:dyDescent="0.25">
      <c r="H245" s="11"/>
      <c r="I245" s="11"/>
      <c r="J245" s="11"/>
      <c r="K245" s="11"/>
    </row>
    <row r="246" spans="8:11" s="10" customFormat="1" x14ac:dyDescent="0.25">
      <c r="H246" s="11"/>
      <c r="I246" s="11"/>
      <c r="J246" s="11"/>
      <c r="K246" s="11"/>
    </row>
    <row r="247" spans="8:11" s="10" customFormat="1" x14ac:dyDescent="0.25">
      <c r="H247" s="11"/>
      <c r="I247" s="11"/>
      <c r="J247" s="11"/>
      <c r="K247" s="11"/>
    </row>
    <row r="248" spans="8:11" s="10" customFormat="1" x14ac:dyDescent="0.25">
      <c r="H248" s="11"/>
      <c r="I248" s="11"/>
      <c r="J248" s="11"/>
      <c r="K248" s="11"/>
    </row>
    <row r="249" spans="8:11" s="10" customFormat="1" x14ac:dyDescent="0.25">
      <c r="H249" s="11"/>
      <c r="I249" s="11"/>
      <c r="J249" s="11"/>
      <c r="K249" s="11"/>
    </row>
    <row r="250" spans="8:11" s="10" customFormat="1" x14ac:dyDescent="0.25">
      <c r="H250" s="11"/>
      <c r="I250" s="11"/>
      <c r="J250" s="11"/>
      <c r="K250" s="11"/>
    </row>
    <row r="251" spans="8:11" s="10" customFormat="1" x14ac:dyDescent="0.25">
      <c r="H251" s="11"/>
      <c r="I251" s="11"/>
      <c r="J251" s="11"/>
      <c r="K251" s="11"/>
    </row>
    <row r="252" spans="8:11" s="10" customFormat="1" x14ac:dyDescent="0.25">
      <c r="H252" s="11"/>
      <c r="I252" s="11"/>
      <c r="J252" s="11"/>
      <c r="K252" s="11"/>
    </row>
    <row r="253" spans="8:11" s="10" customFormat="1" x14ac:dyDescent="0.25">
      <c r="H253" s="11"/>
      <c r="I253" s="11"/>
      <c r="J253" s="11"/>
      <c r="K253" s="11"/>
    </row>
    <row r="254" spans="8:11" s="10" customFormat="1" x14ac:dyDescent="0.25">
      <c r="H254" s="11"/>
      <c r="I254" s="11"/>
      <c r="J254" s="11"/>
      <c r="K254" s="11"/>
    </row>
    <row r="255" spans="8:11" s="10" customFormat="1" x14ac:dyDescent="0.25">
      <c r="H255" s="11"/>
      <c r="I255" s="11"/>
      <c r="J255" s="11"/>
      <c r="K255" s="11"/>
    </row>
    <row r="256" spans="8:11" s="10" customFormat="1" x14ac:dyDescent="0.25">
      <c r="H256" s="11"/>
      <c r="I256" s="11"/>
      <c r="J256" s="11"/>
      <c r="K256" s="11"/>
    </row>
    <row r="257" spans="8:11" s="10" customFormat="1" x14ac:dyDescent="0.25">
      <c r="H257" s="11"/>
      <c r="I257" s="11"/>
      <c r="J257" s="11"/>
      <c r="K257" s="11"/>
    </row>
    <row r="258" spans="8:11" s="10" customFormat="1" x14ac:dyDescent="0.25">
      <c r="H258" s="11"/>
      <c r="I258" s="11"/>
      <c r="J258" s="11"/>
      <c r="K258" s="11"/>
    </row>
    <row r="259" spans="8:11" s="10" customFormat="1" x14ac:dyDescent="0.25">
      <c r="H259" s="11"/>
      <c r="I259" s="11"/>
      <c r="J259" s="11"/>
      <c r="K259" s="11"/>
    </row>
    <row r="260" spans="8:11" s="10" customFormat="1" x14ac:dyDescent="0.25">
      <c r="H260" s="11"/>
      <c r="I260" s="11"/>
      <c r="J260" s="11"/>
      <c r="K260" s="11"/>
    </row>
    <row r="261" spans="8:11" s="10" customFormat="1" x14ac:dyDescent="0.25">
      <c r="H261" s="11"/>
      <c r="I261" s="11"/>
      <c r="J261" s="11"/>
      <c r="K261" s="11"/>
    </row>
    <row r="262" spans="8:11" s="10" customFormat="1" x14ac:dyDescent="0.25">
      <c r="H262" s="11"/>
      <c r="I262" s="11"/>
      <c r="J262" s="11"/>
      <c r="K262" s="11"/>
    </row>
    <row r="263" spans="8:11" s="10" customFormat="1" x14ac:dyDescent="0.25">
      <c r="H263" s="11"/>
      <c r="I263" s="11"/>
      <c r="J263" s="11"/>
      <c r="K263" s="11"/>
    </row>
    <row r="264" spans="8:11" s="10" customFormat="1" x14ac:dyDescent="0.25">
      <c r="H264" s="11"/>
      <c r="I264" s="11"/>
      <c r="J264" s="11"/>
      <c r="K264" s="11"/>
    </row>
    <row r="265" spans="8:11" s="10" customFormat="1" x14ac:dyDescent="0.25">
      <c r="H265" s="11"/>
      <c r="I265" s="11"/>
      <c r="J265" s="11"/>
      <c r="K265" s="11"/>
    </row>
    <row r="266" spans="8:11" s="10" customFormat="1" x14ac:dyDescent="0.25">
      <c r="H266" s="11"/>
      <c r="I266" s="11"/>
      <c r="J266" s="11"/>
      <c r="K266" s="11"/>
    </row>
    <row r="267" spans="8:11" s="10" customFormat="1" x14ac:dyDescent="0.25">
      <c r="H267" s="11"/>
      <c r="I267" s="11"/>
      <c r="J267" s="11"/>
      <c r="K267" s="11"/>
    </row>
    <row r="268" spans="8:11" s="10" customFormat="1" x14ac:dyDescent="0.25">
      <c r="H268" s="11"/>
      <c r="I268" s="11"/>
      <c r="J268" s="11"/>
      <c r="K268" s="11"/>
    </row>
    <row r="269" spans="8:11" s="10" customFormat="1" x14ac:dyDescent="0.25">
      <c r="H269" s="11"/>
      <c r="I269" s="11"/>
      <c r="J269" s="11"/>
      <c r="K269" s="11"/>
    </row>
    <row r="270" spans="8:11" s="10" customFormat="1" x14ac:dyDescent="0.25">
      <c r="H270" s="11"/>
      <c r="I270" s="11"/>
      <c r="J270" s="11"/>
      <c r="K270" s="11"/>
    </row>
    <row r="271" spans="8:11" s="10" customFormat="1" x14ac:dyDescent="0.25">
      <c r="H271" s="11"/>
      <c r="I271" s="11"/>
      <c r="J271" s="11"/>
      <c r="K271" s="11"/>
    </row>
    <row r="272" spans="8:11" s="10" customFormat="1" x14ac:dyDescent="0.25">
      <c r="H272" s="11"/>
      <c r="I272" s="11"/>
      <c r="J272" s="11"/>
      <c r="K272" s="11"/>
    </row>
    <row r="273" spans="8:11" s="10" customFormat="1" x14ac:dyDescent="0.25">
      <c r="H273" s="11"/>
      <c r="I273" s="11"/>
      <c r="J273" s="11"/>
      <c r="K273" s="11"/>
    </row>
    <row r="274" spans="8:11" s="10" customFormat="1" x14ac:dyDescent="0.25">
      <c r="H274" s="11"/>
      <c r="I274" s="11"/>
      <c r="J274" s="11"/>
      <c r="K274" s="11"/>
    </row>
    <row r="275" spans="8:11" s="10" customFormat="1" x14ac:dyDescent="0.25">
      <c r="H275" s="11"/>
      <c r="I275" s="11"/>
      <c r="J275" s="11"/>
      <c r="K275" s="11"/>
    </row>
    <row r="276" spans="8:11" s="10" customFormat="1" x14ac:dyDescent="0.25">
      <c r="H276" s="11"/>
      <c r="I276" s="11"/>
      <c r="J276" s="11"/>
      <c r="K276" s="11"/>
    </row>
    <row r="277" spans="8:11" s="10" customFormat="1" x14ac:dyDescent="0.25">
      <c r="H277" s="11"/>
      <c r="I277" s="11"/>
      <c r="J277" s="11"/>
      <c r="K277" s="11"/>
    </row>
    <row r="278" spans="8:11" s="10" customFormat="1" x14ac:dyDescent="0.25">
      <c r="H278" s="11"/>
      <c r="I278" s="11"/>
      <c r="J278" s="11"/>
      <c r="K278" s="11"/>
    </row>
    <row r="279" spans="8:11" s="10" customFormat="1" x14ac:dyDescent="0.25">
      <c r="H279" s="11"/>
      <c r="I279" s="11"/>
      <c r="J279" s="11"/>
      <c r="K279" s="11"/>
    </row>
    <row r="280" spans="8:11" s="10" customFormat="1" x14ac:dyDescent="0.25">
      <c r="H280" s="11"/>
      <c r="I280" s="11"/>
      <c r="J280" s="11"/>
      <c r="K280" s="11"/>
    </row>
    <row r="281" spans="8:11" s="10" customFormat="1" x14ac:dyDescent="0.25">
      <c r="H281" s="11"/>
      <c r="I281" s="11"/>
      <c r="J281" s="11"/>
      <c r="K281" s="11"/>
    </row>
    <row r="282" spans="8:11" s="10" customFormat="1" x14ac:dyDescent="0.25">
      <c r="H282" s="11"/>
      <c r="I282" s="11"/>
      <c r="J282" s="11"/>
      <c r="K282" s="11"/>
    </row>
    <row r="283" spans="8:11" s="10" customFormat="1" x14ac:dyDescent="0.25">
      <c r="H283" s="11"/>
      <c r="I283" s="11"/>
      <c r="J283" s="11"/>
      <c r="K283" s="11"/>
    </row>
    <row r="284" spans="8:11" s="10" customFormat="1" x14ac:dyDescent="0.25">
      <c r="H284" s="11"/>
      <c r="I284" s="11"/>
      <c r="J284" s="11"/>
      <c r="K284" s="11"/>
    </row>
    <row r="285" spans="8:11" s="10" customFormat="1" x14ac:dyDescent="0.25">
      <c r="H285" s="11"/>
      <c r="I285" s="11"/>
      <c r="J285" s="11"/>
      <c r="K285" s="11"/>
    </row>
    <row r="286" spans="8:11" s="10" customFormat="1" x14ac:dyDescent="0.25">
      <c r="H286" s="11"/>
      <c r="I286" s="11"/>
      <c r="J286" s="11"/>
      <c r="K286" s="11"/>
    </row>
    <row r="287" spans="8:11" s="10" customFormat="1" x14ac:dyDescent="0.25">
      <c r="H287" s="11"/>
      <c r="I287" s="11"/>
      <c r="J287" s="11"/>
      <c r="K287" s="11"/>
    </row>
    <row r="288" spans="8:11" s="10" customFormat="1" x14ac:dyDescent="0.25">
      <c r="H288" s="11"/>
      <c r="I288" s="11"/>
      <c r="J288" s="11"/>
      <c r="K288" s="11"/>
    </row>
    <row r="289" spans="8:11" s="10" customFormat="1" x14ac:dyDescent="0.25">
      <c r="H289" s="11"/>
      <c r="I289" s="11"/>
      <c r="J289" s="11"/>
      <c r="K289" s="11"/>
    </row>
    <row r="290" spans="8:11" s="10" customFormat="1" x14ac:dyDescent="0.25">
      <c r="H290" s="11"/>
      <c r="I290" s="11"/>
      <c r="J290" s="11"/>
      <c r="K290" s="11"/>
    </row>
    <row r="291" spans="8:11" s="10" customFormat="1" x14ac:dyDescent="0.25">
      <c r="H291" s="11"/>
      <c r="I291" s="11"/>
      <c r="J291" s="11"/>
      <c r="K291" s="11"/>
    </row>
    <row r="292" spans="8:11" s="10" customFormat="1" x14ac:dyDescent="0.25">
      <c r="H292" s="11"/>
      <c r="I292" s="11"/>
      <c r="J292" s="11"/>
      <c r="K292" s="11"/>
    </row>
    <row r="293" spans="8:11" s="10" customFormat="1" x14ac:dyDescent="0.25">
      <c r="H293" s="11"/>
      <c r="I293" s="11"/>
      <c r="J293" s="11"/>
      <c r="K293" s="11"/>
    </row>
    <row r="294" spans="8:11" s="10" customFormat="1" x14ac:dyDescent="0.25">
      <c r="H294" s="11"/>
      <c r="I294" s="11"/>
      <c r="J294" s="11"/>
      <c r="K294" s="11"/>
    </row>
    <row r="295" spans="8:11" s="10" customFormat="1" x14ac:dyDescent="0.25">
      <c r="H295" s="11"/>
      <c r="I295" s="11"/>
      <c r="J295" s="11"/>
      <c r="K295" s="11"/>
    </row>
    <row r="296" spans="8:11" s="10" customFormat="1" x14ac:dyDescent="0.25">
      <c r="H296" s="11"/>
      <c r="I296" s="11"/>
      <c r="J296" s="11"/>
      <c r="K296" s="11"/>
    </row>
    <row r="297" spans="8:11" s="10" customFormat="1" x14ac:dyDescent="0.25">
      <c r="H297" s="11"/>
      <c r="I297" s="11"/>
      <c r="J297" s="11"/>
      <c r="K297" s="11"/>
    </row>
    <row r="298" spans="8:11" s="10" customFormat="1" x14ac:dyDescent="0.25">
      <c r="H298" s="11"/>
      <c r="I298" s="11"/>
      <c r="J298" s="11"/>
      <c r="K298" s="11"/>
    </row>
    <row r="299" spans="8:11" s="10" customFormat="1" x14ac:dyDescent="0.25">
      <c r="H299" s="11"/>
      <c r="I299" s="11"/>
      <c r="J299" s="11"/>
      <c r="K299" s="11"/>
    </row>
    <row r="300" spans="8:11" s="10" customFormat="1" x14ac:dyDescent="0.25">
      <c r="H300" s="11"/>
      <c r="I300" s="11"/>
      <c r="J300" s="11"/>
      <c r="K300" s="11"/>
    </row>
    <row r="301" spans="8:11" s="10" customFormat="1" x14ac:dyDescent="0.25">
      <c r="H301" s="11"/>
      <c r="I301" s="11"/>
      <c r="J301" s="11"/>
      <c r="K301" s="11"/>
    </row>
    <row r="302" spans="8:11" s="10" customFormat="1" x14ac:dyDescent="0.25">
      <c r="H302" s="11"/>
      <c r="I302" s="11"/>
      <c r="J302" s="11"/>
      <c r="K302" s="11"/>
    </row>
    <row r="303" spans="8:11" s="10" customFormat="1" x14ac:dyDescent="0.25">
      <c r="H303" s="11"/>
      <c r="I303" s="11"/>
      <c r="J303" s="11"/>
      <c r="K303" s="11"/>
    </row>
    <row r="304" spans="8:11" s="10" customFormat="1" x14ac:dyDescent="0.25">
      <c r="H304" s="11"/>
      <c r="I304" s="11"/>
      <c r="J304" s="11"/>
      <c r="K304" s="11"/>
    </row>
    <row r="305" spans="8:11" s="10" customFormat="1" x14ac:dyDescent="0.25">
      <c r="H305" s="11"/>
      <c r="I305" s="11"/>
      <c r="J305" s="11"/>
      <c r="K305" s="11"/>
    </row>
    <row r="306" spans="8:11" s="10" customFormat="1" x14ac:dyDescent="0.25">
      <c r="H306" s="11"/>
      <c r="I306" s="11"/>
      <c r="J306" s="11"/>
      <c r="K306" s="11"/>
    </row>
    <row r="307" spans="8:11" s="10" customFormat="1" x14ac:dyDescent="0.25">
      <c r="H307" s="11"/>
      <c r="I307" s="11"/>
      <c r="J307" s="11"/>
      <c r="K307" s="11"/>
    </row>
    <row r="308" spans="8:11" s="10" customFormat="1" x14ac:dyDescent="0.25">
      <c r="H308" s="11"/>
      <c r="I308" s="11"/>
      <c r="J308" s="11"/>
      <c r="K308" s="11"/>
    </row>
    <row r="309" spans="8:11" s="10" customFormat="1" x14ac:dyDescent="0.25">
      <c r="H309" s="11"/>
      <c r="I309" s="11"/>
      <c r="J309" s="11"/>
      <c r="K309" s="11"/>
    </row>
    <row r="310" spans="8:11" s="10" customFormat="1" x14ac:dyDescent="0.25">
      <c r="H310" s="11"/>
      <c r="I310" s="11"/>
      <c r="J310" s="11"/>
      <c r="K310" s="11"/>
    </row>
    <row r="311" spans="8:11" s="10" customFormat="1" x14ac:dyDescent="0.25">
      <c r="H311" s="11"/>
      <c r="I311" s="11"/>
      <c r="J311" s="11"/>
      <c r="K311" s="11"/>
    </row>
    <row r="312" spans="8:11" s="10" customFormat="1" x14ac:dyDescent="0.25">
      <c r="H312" s="11"/>
      <c r="I312" s="11"/>
      <c r="J312" s="11"/>
      <c r="K312" s="11"/>
    </row>
    <row r="313" spans="8:11" s="10" customFormat="1" x14ac:dyDescent="0.25">
      <c r="H313" s="11"/>
      <c r="I313" s="11"/>
      <c r="J313" s="11"/>
      <c r="K313" s="11"/>
    </row>
    <row r="314" spans="8:11" s="10" customFormat="1" x14ac:dyDescent="0.25">
      <c r="H314" s="11"/>
      <c r="I314" s="11"/>
      <c r="J314" s="11"/>
      <c r="K314" s="11"/>
    </row>
    <row r="315" spans="8:11" s="10" customFormat="1" x14ac:dyDescent="0.25">
      <c r="H315" s="11"/>
      <c r="I315" s="11"/>
      <c r="J315" s="11"/>
      <c r="K315" s="11"/>
    </row>
    <row r="316" spans="8:11" s="10" customFormat="1" x14ac:dyDescent="0.25">
      <c r="H316" s="11"/>
      <c r="I316" s="11"/>
      <c r="J316" s="11"/>
      <c r="K316" s="11"/>
    </row>
    <row r="317" spans="8:11" s="10" customFormat="1" x14ac:dyDescent="0.25">
      <c r="H317" s="11"/>
      <c r="I317" s="11"/>
      <c r="J317" s="11"/>
      <c r="K317" s="11"/>
    </row>
    <row r="318" spans="8:11" s="10" customFormat="1" x14ac:dyDescent="0.25">
      <c r="H318" s="11"/>
      <c r="I318" s="11"/>
      <c r="J318" s="11"/>
      <c r="K318" s="11"/>
    </row>
    <row r="319" spans="8:11" s="10" customFormat="1" x14ac:dyDescent="0.25">
      <c r="H319" s="11"/>
      <c r="I319" s="11"/>
      <c r="J319" s="11"/>
      <c r="K319" s="11"/>
    </row>
    <row r="320" spans="8:11" s="10" customFormat="1" x14ac:dyDescent="0.25">
      <c r="H320" s="11"/>
      <c r="I320" s="11"/>
      <c r="J320" s="11"/>
      <c r="K320" s="11"/>
    </row>
    <row r="321" spans="8:11" s="10" customFormat="1" x14ac:dyDescent="0.25">
      <c r="H321" s="11"/>
      <c r="I321" s="11"/>
      <c r="J321" s="11"/>
      <c r="K321" s="11"/>
    </row>
    <row r="322" spans="8:11" s="10" customFormat="1" x14ac:dyDescent="0.25">
      <c r="H322" s="11"/>
      <c r="I322" s="11"/>
      <c r="J322" s="11"/>
      <c r="K322" s="11"/>
    </row>
    <row r="323" spans="8:11" s="10" customFormat="1" x14ac:dyDescent="0.25">
      <c r="H323" s="11"/>
      <c r="I323" s="11"/>
      <c r="J323" s="11"/>
      <c r="K323" s="11"/>
    </row>
    <row r="324" spans="8:11" s="10" customFormat="1" x14ac:dyDescent="0.25">
      <c r="H324" s="11"/>
      <c r="I324" s="11"/>
      <c r="J324" s="11"/>
      <c r="K324" s="11"/>
    </row>
    <row r="325" spans="8:11" s="10" customFormat="1" x14ac:dyDescent="0.25">
      <c r="H325" s="11"/>
      <c r="I325" s="11"/>
      <c r="J325" s="11"/>
      <c r="K325" s="11"/>
    </row>
    <row r="326" spans="8:11" s="10" customFormat="1" x14ac:dyDescent="0.25">
      <c r="H326" s="11"/>
      <c r="I326" s="11"/>
      <c r="J326" s="11"/>
      <c r="K326" s="11"/>
    </row>
    <row r="327" spans="8:11" s="10" customFormat="1" x14ac:dyDescent="0.25">
      <c r="H327" s="11"/>
      <c r="I327" s="11"/>
      <c r="J327" s="11"/>
      <c r="K327" s="11"/>
    </row>
    <row r="328" spans="8:11" s="10" customFormat="1" x14ac:dyDescent="0.25">
      <c r="H328" s="11"/>
      <c r="I328" s="11"/>
      <c r="J328" s="11"/>
      <c r="K328" s="11"/>
    </row>
    <row r="329" spans="8:11" s="10" customFormat="1" x14ac:dyDescent="0.25">
      <c r="H329" s="11"/>
      <c r="I329" s="11"/>
      <c r="J329" s="11"/>
      <c r="K329" s="11"/>
    </row>
    <row r="330" spans="8:11" s="10" customFormat="1" x14ac:dyDescent="0.25">
      <c r="H330" s="11"/>
      <c r="I330" s="11"/>
      <c r="J330" s="11"/>
      <c r="K330" s="11"/>
    </row>
    <row r="331" spans="8:11" s="10" customFormat="1" x14ac:dyDescent="0.25">
      <c r="H331" s="11"/>
      <c r="I331" s="11"/>
      <c r="J331" s="11"/>
      <c r="K331" s="11"/>
    </row>
    <row r="332" spans="8:11" s="10" customFormat="1" x14ac:dyDescent="0.25">
      <c r="H332" s="11"/>
      <c r="I332" s="11"/>
      <c r="J332" s="11"/>
      <c r="K332" s="11"/>
    </row>
    <row r="333" spans="8:11" s="10" customFormat="1" x14ac:dyDescent="0.25">
      <c r="H333" s="11"/>
      <c r="I333" s="11"/>
      <c r="J333" s="11"/>
      <c r="K333" s="11"/>
    </row>
    <row r="334" spans="8:11" s="10" customFormat="1" x14ac:dyDescent="0.25">
      <c r="H334" s="11"/>
      <c r="I334" s="11"/>
      <c r="J334" s="11"/>
      <c r="K334" s="11"/>
    </row>
    <row r="335" spans="8:11" s="10" customFormat="1" x14ac:dyDescent="0.25">
      <c r="H335" s="11"/>
      <c r="I335" s="11"/>
      <c r="J335" s="11"/>
      <c r="K335" s="11"/>
    </row>
    <row r="336" spans="8:11" s="10" customFormat="1" x14ac:dyDescent="0.25">
      <c r="H336" s="11"/>
      <c r="I336" s="11"/>
      <c r="J336" s="11"/>
      <c r="K336" s="11"/>
    </row>
    <row r="337" spans="8:11" s="10" customFormat="1" x14ac:dyDescent="0.25">
      <c r="H337" s="11"/>
      <c r="I337" s="11"/>
      <c r="J337" s="11"/>
      <c r="K337" s="11"/>
    </row>
    <row r="338" spans="8:11" s="10" customFormat="1" x14ac:dyDescent="0.25">
      <c r="H338" s="11"/>
      <c r="I338" s="11"/>
      <c r="J338" s="11"/>
      <c r="K338" s="11"/>
    </row>
    <row r="339" spans="8:11" s="10" customFormat="1" x14ac:dyDescent="0.25">
      <c r="H339" s="11"/>
      <c r="I339" s="11"/>
      <c r="J339" s="11"/>
      <c r="K339" s="11"/>
    </row>
    <row r="340" spans="8:11" s="10" customFormat="1" x14ac:dyDescent="0.25">
      <c r="H340" s="11"/>
      <c r="I340" s="11"/>
      <c r="J340" s="11"/>
      <c r="K340" s="11"/>
    </row>
    <row r="341" spans="8:11" s="10" customFormat="1" x14ac:dyDescent="0.25">
      <c r="H341" s="11"/>
      <c r="I341" s="11"/>
      <c r="J341" s="11"/>
      <c r="K341" s="11"/>
    </row>
    <row r="342" spans="8:11" s="10" customFormat="1" x14ac:dyDescent="0.25">
      <c r="H342" s="11"/>
      <c r="I342" s="11"/>
      <c r="J342" s="11"/>
      <c r="K342" s="11"/>
    </row>
    <row r="343" spans="8:11" s="10" customFormat="1" x14ac:dyDescent="0.25">
      <c r="H343" s="11"/>
      <c r="I343" s="11"/>
      <c r="J343" s="11"/>
      <c r="K343" s="11"/>
    </row>
    <row r="344" spans="8:11" s="10" customFormat="1" x14ac:dyDescent="0.25">
      <c r="H344" s="11"/>
      <c r="I344" s="11"/>
      <c r="J344" s="11"/>
      <c r="K344" s="11"/>
    </row>
    <row r="345" spans="8:11" s="10" customFormat="1" x14ac:dyDescent="0.25">
      <c r="H345" s="11"/>
      <c r="I345" s="11"/>
      <c r="J345" s="11"/>
      <c r="K345" s="11"/>
    </row>
    <row r="346" spans="8:11" s="10" customFormat="1" x14ac:dyDescent="0.25">
      <c r="H346" s="11"/>
      <c r="I346" s="11"/>
      <c r="J346" s="11"/>
      <c r="K346" s="11"/>
    </row>
    <row r="347" spans="8:11" s="10" customFormat="1" x14ac:dyDescent="0.25">
      <c r="H347" s="11"/>
      <c r="I347" s="11"/>
      <c r="J347" s="11"/>
      <c r="K347" s="11"/>
    </row>
    <row r="348" spans="8:11" s="10" customFormat="1" x14ac:dyDescent="0.25">
      <c r="H348" s="11"/>
      <c r="I348" s="11"/>
      <c r="J348" s="11"/>
      <c r="K348" s="11"/>
    </row>
    <row r="349" spans="8:11" s="10" customFormat="1" x14ac:dyDescent="0.25">
      <c r="H349" s="11"/>
      <c r="I349" s="11"/>
      <c r="J349" s="11"/>
      <c r="K349" s="11"/>
    </row>
    <row r="350" spans="8:11" s="10" customFormat="1" x14ac:dyDescent="0.25">
      <c r="H350" s="11"/>
      <c r="I350" s="11"/>
      <c r="J350" s="11"/>
      <c r="K350" s="11"/>
    </row>
    <row r="351" spans="8:11" s="10" customFormat="1" x14ac:dyDescent="0.25">
      <c r="H351" s="11"/>
      <c r="I351" s="11"/>
      <c r="J351" s="11"/>
      <c r="K351" s="11"/>
    </row>
    <row r="352" spans="8:11" s="10" customFormat="1" x14ac:dyDescent="0.25">
      <c r="H352" s="11"/>
      <c r="I352" s="11"/>
      <c r="J352" s="11"/>
      <c r="K352" s="11"/>
    </row>
    <row r="353" spans="8:11" s="10" customFormat="1" x14ac:dyDescent="0.25">
      <c r="H353" s="11"/>
      <c r="I353" s="11"/>
      <c r="J353" s="11"/>
      <c r="K353" s="11"/>
    </row>
    <row r="354" spans="8:11" s="10" customFormat="1" x14ac:dyDescent="0.25">
      <c r="H354" s="11"/>
      <c r="I354" s="11"/>
      <c r="J354" s="11"/>
      <c r="K354" s="11"/>
    </row>
    <row r="355" spans="8:11" s="10" customFormat="1" x14ac:dyDescent="0.25">
      <c r="H355" s="11"/>
      <c r="I355" s="11"/>
      <c r="J355" s="11"/>
      <c r="K355" s="11"/>
    </row>
    <row r="356" spans="8:11" s="10" customFormat="1" x14ac:dyDescent="0.25">
      <c r="H356" s="11"/>
      <c r="I356" s="11"/>
      <c r="J356" s="11"/>
      <c r="K356" s="11"/>
    </row>
    <row r="357" spans="8:11" s="10" customFormat="1" x14ac:dyDescent="0.25">
      <c r="H357" s="11"/>
      <c r="I357" s="11"/>
      <c r="J357" s="11"/>
      <c r="K357" s="11"/>
    </row>
    <row r="358" spans="8:11" s="10" customFormat="1" x14ac:dyDescent="0.25">
      <c r="H358" s="11"/>
      <c r="I358" s="11"/>
      <c r="J358" s="11"/>
      <c r="K358" s="11"/>
    </row>
    <row r="359" spans="8:11" s="10" customFormat="1" x14ac:dyDescent="0.25">
      <c r="H359" s="11"/>
      <c r="I359" s="11"/>
      <c r="J359" s="11"/>
      <c r="K359" s="11"/>
    </row>
    <row r="360" spans="8:11" s="10" customFormat="1" x14ac:dyDescent="0.25">
      <c r="H360" s="11"/>
      <c r="I360" s="11"/>
      <c r="J360" s="11"/>
      <c r="K360" s="11"/>
    </row>
    <row r="361" spans="8:11" s="10" customFormat="1" x14ac:dyDescent="0.25">
      <c r="H361" s="11"/>
      <c r="I361" s="11"/>
      <c r="J361" s="11"/>
      <c r="K361" s="11"/>
    </row>
    <row r="362" spans="8:11" s="10" customFormat="1" x14ac:dyDescent="0.25">
      <c r="H362" s="11"/>
      <c r="I362" s="11"/>
      <c r="J362" s="11"/>
      <c r="K362" s="11"/>
    </row>
    <row r="363" spans="8:11" s="10" customFormat="1" x14ac:dyDescent="0.25">
      <c r="H363" s="11"/>
      <c r="I363" s="11"/>
      <c r="J363" s="11"/>
      <c r="K363" s="11"/>
    </row>
    <row r="364" spans="8:11" s="10" customFormat="1" x14ac:dyDescent="0.25">
      <c r="H364" s="11"/>
      <c r="I364" s="11"/>
      <c r="J364" s="11"/>
      <c r="K364" s="11"/>
    </row>
    <row r="365" spans="8:11" s="10" customFormat="1" x14ac:dyDescent="0.25">
      <c r="H365" s="11"/>
      <c r="I365" s="11"/>
      <c r="J365" s="11"/>
      <c r="K365" s="11"/>
    </row>
    <row r="366" spans="8:11" s="10" customFormat="1" x14ac:dyDescent="0.25">
      <c r="H366" s="11"/>
      <c r="I366" s="11"/>
      <c r="J366" s="11"/>
      <c r="K366" s="11"/>
    </row>
    <row r="367" spans="8:11" s="10" customFormat="1" x14ac:dyDescent="0.25">
      <c r="H367" s="11"/>
      <c r="I367" s="11"/>
      <c r="J367" s="11"/>
      <c r="K367" s="11"/>
    </row>
    <row r="368" spans="8:11" s="10" customFormat="1" x14ac:dyDescent="0.25">
      <c r="H368" s="11"/>
      <c r="I368" s="11"/>
      <c r="J368" s="11"/>
      <c r="K368" s="11"/>
    </row>
    <row r="369" spans="8:11" s="10" customFormat="1" x14ac:dyDescent="0.25">
      <c r="H369" s="11"/>
      <c r="I369" s="11"/>
      <c r="J369" s="11"/>
      <c r="K369" s="11"/>
    </row>
    <row r="370" spans="8:11" s="10" customFormat="1" x14ac:dyDescent="0.25">
      <c r="H370" s="11"/>
      <c r="I370" s="11"/>
      <c r="J370" s="11"/>
      <c r="K370" s="11"/>
    </row>
    <row r="371" spans="8:11" s="10" customFormat="1" x14ac:dyDescent="0.25">
      <c r="H371" s="11"/>
      <c r="I371" s="11"/>
      <c r="J371" s="11"/>
      <c r="K371" s="11"/>
    </row>
    <row r="372" spans="8:11" s="10" customFormat="1" x14ac:dyDescent="0.25">
      <c r="H372" s="11"/>
      <c r="I372" s="11"/>
      <c r="J372" s="11"/>
      <c r="K372" s="11"/>
    </row>
    <row r="373" spans="8:11" s="10" customFormat="1" x14ac:dyDescent="0.25">
      <c r="H373" s="11"/>
      <c r="I373" s="11"/>
      <c r="J373" s="11"/>
      <c r="K373" s="11"/>
    </row>
    <row r="374" spans="8:11" s="10" customFormat="1" x14ac:dyDescent="0.25">
      <c r="H374" s="11"/>
      <c r="I374" s="11"/>
      <c r="J374" s="11"/>
      <c r="K374" s="11"/>
    </row>
    <row r="375" spans="8:11" s="10" customFormat="1" x14ac:dyDescent="0.25">
      <c r="H375" s="11"/>
      <c r="I375" s="11"/>
      <c r="J375" s="11"/>
      <c r="K375" s="11"/>
    </row>
    <row r="376" spans="8:11" s="10" customFormat="1" x14ac:dyDescent="0.25">
      <c r="H376" s="11"/>
      <c r="I376" s="11"/>
      <c r="J376" s="11"/>
      <c r="K376" s="11"/>
    </row>
    <row r="377" spans="8:11" s="10" customFormat="1" x14ac:dyDescent="0.25">
      <c r="H377" s="11"/>
      <c r="I377" s="11"/>
      <c r="J377" s="11"/>
      <c r="K377" s="11"/>
    </row>
    <row r="378" spans="8:11" s="10" customFormat="1" x14ac:dyDescent="0.25">
      <c r="H378" s="11"/>
      <c r="I378" s="11"/>
      <c r="J378" s="11"/>
      <c r="K378" s="11"/>
    </row>
    <row r="379" spans="8:11" s="10" customFormat="1" x14ac:dyDescent="0.25">
      <c r="H379" s="11"/>
      <c r="I379" s="11"/>
      <c r="J379" s="11"/>
      <c r="K379" s="11"/>
    </row>
    <row r="380" spans="8:11" s="10" customFormat="1" x14ac:dyDescent="0.25">
      <c r="H380" s="11"/>
      <c r="I380" s="11"/>
      <c r="J380" s="11"/>
      <c r="K380" s="11"/>
    </row>
    <row r="381" spans="8:11" s="10" customFormat="1" x14ac:dyDescent="0.25">
      <c r="H381" s="11"/>
      <c r="I381" s="11"/>
      <c r="J381" s="11"/>
      <c r="K381" s="11"/>
    </row>
    <row r="382" spans="8:11" s="10" customFormat="1" x14ac:dyDescent="0.25">
      <c r="H382" s="11"/>
      <c r="I382" s="11"/>
      <c r="J382" s="11"/>
      <c r="K382" s="11"/>
    </row>
    <row r="383" spans="8:11" s="10" customFormat="1" x14ac:dyDescent="0.25">
      <c r="H383" s="11"/>
      <c r="I383" s="11"/>
      <c r="J383" s="11"/>
      <c r="K383" s="11"/>
    </row>
    <row r="384" spans="8:11" s="10" customFormat="1" x14ac:dyDescent="0.25">
      <c r="H384" s="11"/>
      <c r="I384" s="11"/>
      <c r="J384" s="11"/>
      <c r="K384" s="11"/>
    </row>
    <row r="385" spans="8:11" s="10" customFormat="1" x14ac:dyDescent="0.25">
      <c r="H385" s="11"/>
      <c r="I385" s="11"/>
      <c r="J385" s="11"/>
      <c r="K385" s="11"/>
    </row>
    <row r="386" spans="8:11" s="10" customFormat="1" x14ac:dyDescent="0.25">
      <c r="H386" s="11"/>
      <c r="I386" s="11"/>
      <c r="J386" s="11"/>
      <c r="K386" s="11"/>
    </row>
    <row r="387" spans="8:11" s="10" customFormat="1" x14ac:dyDescent="0.25">
      <c r="H387" s="11"/>
      <c r="I387" s="11"/>
      <c r="J387" s="11"/>
      <c r="K387" s="11"/>
    </row>
    <row r="388" spans="8:11" s="10" customFormat="1" x14ac:dyDescent="0.25">
      <c r="H388" s="11"/>
      <c r="I388" s="11"/>
      <c r="J388" s="11"/>
      <c r="K388" s="11"/>
    </row>
    <row r="389" spans="8:11" s="10" customFormat="1" x14ac:dyDescent="0.25">
      <c r="H389" s="11"/>
      <c r="I389" s="11"/>
      <c r="J389" s="11"/>
      <c r="K389" s="11"/>
    </row>
    <row r="390" spans="8:11" s="10" customFormat="1" x14ac:dyDescent="0.25">
      <c r="H390" s="11"/>
      <c r="I390" s="11"/>
      <c r="J390" s="11"/>
      <c r="K390" s="11"/>
    </row>
    <row r="391" spans="8:11" s="10" customFormat="1" x14ac:dyDescent="0.25">
      <c r="H391" s="11"/>
      <c r="I391" s="11"/>
      <c r="J391" s="11"/>
      <c r="K391" s="11"/>
    </row>
    <row r="392" spans="8:11" s="10" customFormat="1" x14ac:dyDescent="0.25">
      <c r="H392" s="11"/>
      <c r="I392" s="11"/>
      <c r="J392" s="11"/>
      <c r="K392" s="11"/>
    </row>
    <row r="393" spans="8:11" s="10" customFormat="1" x14ac:dyDescent="0.25">
      <c r="H393" s="11"/>
      <c r="I393" s="11"/>
      <c r="J393" s="11"/>
      <c r="K393" s="11"/>
    </row>
    <row r="394" spans="8:11" s="10" customFormat="1" x14ac:dyDescent="0.25">
      <c r="H394" s="11"/>
      <c r="I394" s="11"/>
      <c r="J394" s="11"/>
      <c r="K394" s="11"/>
    </row>
    <row r="395" spans="8:11" s="10" customFormat="1" x14ac:dyDescent="0.25">
      <c r="H395" s="11"/>
      <c r="I395" s="11"/>
      <c r="J395" s="11"/>
      <c r="K395" s="11"/>
    </row>
    <row r="396" spans="8:11" s="10" customFormat="1" x14ac:dyDescent="0.25">
      <c r="H396" s="11"/>
      <c r="I396" s="11"/>
      <c r="J396" s="11"/>
      <c r="K396" s="11"/>
    </row>
    <row r="397" spans="8:11" s="10" customFormat="1" x14ac:dyDescent="0.25">
      <c r="H397" s="11"/>
      <c r="I397" s="11"/>
      <c r="J397" s="11"/>
      <c r="K397" s="11"/>
    </row>
    <row r="398" spans="8:11" s="10" customFormat="1" x14ac:dyDescent="0.25">
      <c r="H398" s="11"/>
      <c r="I398" s="11"/>
      <c r="J398" s="11"/>
      <c r="K398" s="11"/>
    </row>
    <row r="399" spans="8:11" s="10" customFormat="1" x14ac:dyDescent="0.25">
      <c r="H399" s="11"/>
      <c r="I399" s="11"/>
      <c r="J399" s="11"/>
      <c r="K399" s="11"/>
    </row>
    <row r="400" spans="8:11" s="10" customFormat="1" x14ac:dyDescent="0.25">
      <c r="H400" s="11"/>
      <c r="I400" s="11"/>
      <c r="J400" s="11"/>
      <c r="K400" s="11"/>
    </row>
    <row r="401" spans="8:11" s="10" customFormat="1" x14ac:dyDescent="0.25">
      <c r="H401" s="11"/>
      <c r="I401" s="11"/>
      <c r="J401" s="11"/>
      <c r="K401" s="11"/>
    </row>
    <row r="402" spans="8:11" s="10" customFormat="1" x14ac:dyDescent="0.25">
      <c r="H402" s="11"/>
      <c r="I402" s="11"/>
      <c r="J402" s="11"/>
      <c r="K402" s="11"/>
    </row>
    <row r="403" spans="8:11" s="10" customFormat="1" x14ac:dyDescent="0.25">
      <c r="H403" s="11"/>
      <c r="I403" s="11"/>
      <c r="J403" s="11"/>
      <c r="K403" s="11"/>
    </row>
    <row r="404" spans="8:11" s="10" customFormat="1" x14ac:dyDescent="0.25">
      <c r="H404" s="11"/>
      <c r="I404" s="11"/>
      <c r="J404" s="11"/>
      <c r="K404" s="11"/>
    </row>
    <row r="405" spans="8:11" s="10" customFormat="1" x14ac:dyDescent="0.25">
      <c r="H405" s="11"/>
      <c r="I405" s="11"/>
      <c r="J405" s="11"/>
      <c r="K405" s="11"/>
    </row>
    <row r="406" spans="8:11" s="10" customFormat="1" x14ac:dyDescent="0.25">
      <c r="H406" s="11"/>
      <c r="I406" s="11"/>
      <c r="J406" s="11"/>
      <c r="K406" s="11"/>
    </row>
    <row r="407" spans="8:11" s="10" customFormat="1" x14ac:dyDescent="0.25">
      <c r="H407" s="11"/>
      <c r="I407" s="11"/>
      <c r="J407" s="11"/>
      <c r="K407" s="11"/>
    </row>
    <row r="408" spans="8:11" s="10" customFormat="1" x14ac:dyDescent="0.25">
      <c r="H408" s="11"/>
      <c r="I408" s="11"/>
      <c r="J408" s="11"/>
      <c r="K408" s="11"/>
    </row>
    <row r="409" spans="8:11" s="10" customFormat="1" x14ac:dyDescent="0.25">
      <c r="H409" s="11"/>
      <c r="I409" s="11"/>
      <c r="J409" s="11"/>
      <c r="K409" s="11"/>
    </row>
    <row r="410" spans="8:11" s="10" customFormat="1" x14ac:dyDescent="0.25">
      <c r="H410" s="11"/>
      <c r="I410" s="11"/>
      <c r="J410" s="11"/>
      <c r="K410" s="11"/>
    </row>
    <row r="411" spans="8:11" s="10" customFormat="1" x14ac:dyDescent="0.25">
      <c r="H411" s="11"/>
      <c r="I411" s="11"/>
      <c r="J411" s="11"/>
      <c r="K411" s="11"/>
    </row>
    <row r="412" spans="8:11" s="10" customFormat="1" x14ac:dyDescent="0.25">
      <c r="H412" s="11"/>
      <c r="I412" s="11"/>
      <c r="J412" s="11"/>
      <c r="K412" s="11"/>
    </row>
    <row r="413" spans="8:11" s="10" customFormat="1" x14ac:dyDescent="0.25">
      <c r="H413" s="11"/>
      <c r="I413" s="11"/>
      <c r="J413" s="11"/>
      <c r="K413" s="11"/>
    </row>
    <row r="414" spans="8:11" s="10" customFormat="1" x14ac:dyDescent="0.25">
      <c r="H414" s="11"/>
      <c r="I414" s="11"/>
      <c r="J414" s="11"/>
      <c r="K414" s="11"/>
    </row>
    <row r="415" spans="8:11" s="10" customFormat="1" x14ac:dyDescent="0.25">
      <c r="H415" s="11"/>
      <c r="I415" s="11"/>
      <c r="J415" s="11"/>
      <c r="K415" s="11"/>
    </row>
    <row r="416" spans="8:11" s="10" customFormat="1" x14ac:dyDescent="0.25">
      <c r="H416" s="11"/>
      <c r="I416" s="11"/>
      <c r="J416" s="11"/>
      <c r="K416" s="11"/>
    </row>
    <row r="417" spans="8:11" s="10" customFormat="1" x14ac:dyDescent="0.25">
      <c r="H417" s="11"/>
      <c r="I417" s="11"/>
      <c r="J417" s="11"/>
      <c r="K417" s="11"/>
    </row>
    <row r="418" spans="8:11" s="10" customFormat="1" x14ac:dyDescent="0.25">
      <c r="H418" s="11"/>
      <c r="I418" s="11"/>
      <c r="J418" s="11"/>
      <c r="K418" s="11"/>
    </row>
    <row r="419" spans="8:11" s="10" customFormat="1" x14ac:dyDescent="0.25">
      <c r="H419" s="11"/>
      <c r="I419" s="11"/>
      <c r="J419" s="11"/>
      <c r="K419" s="11"/>
    </row>
    <row r="420" spans="8:11" s="10" customFormat="1" x14ac:dyDescent="0.25">
      <c r="H420" s="11"/>
      <c r="I420" s="11"/>
      <c r="J420" s="11"/>
      <c r="K420" s="11"/>
    </row>
    <row r="421" spans="8:11" s="10" customFormat="1" x14ac:dyDescent="0.25">
      <c r="H421" s="11"/>
      <c r="I421" s="11"/>
      <c r="J421" s="11"/>
      <c r="K421" s="11"/>
    </row>
    <row r="422" spans="8:11" s="10" customFormat="1" x14ac:dyDescent="0.25">
      <c r="H422" s="11"/>
      <c r="I422" s="11"/>
      <c r="J422" s="11"/>
      <c r="K422" s="11"/>
    </row>
    <row r="423" spans="8:11" s="10" customFormat="1" x14ac:dyDescent="0.25">
      <c r="H423" s="11"/>
      <c r="I423" s="11"/>
      <c r="J423" s="11"/>
      <c r="K423" s="11"/>
    </row>
    <row r="424" spans="8:11" s="10" customFormat="1" x14ac:dyDescent="0.25">
      <c r="H424" s="11"/>
      <c r="I424" s="11"/>
      <c r="J424" s="11"/>
      <c r="K424" s="11"/>
    </row>
    <row r="425" spans="8:11" s="10" customFormat="1" x14ac:dyDescent="0.25">
      <c r="H425" s="11"/>
      <c r="I425" s="11"/>
      <c r="J425" s="11"/>
      <c r="K425" s="11"/>
    </row>
    <row r="426" spans="8:11" s="10" customFormat="1" x14ac:dyDescent="0.25">
      <c r="H426" s="11"/>
      <c r="I426" s="11"/>
      <c r="J426" s="11"/>
      <c r="K426" s="11"/>
    </row>
    <row r="427" spans="8:11" s="10" customFormat="1" x14ac:dyDescent="0.25">
      <c r="H427" s="11"/>
      <c r="I427" s="11"/>
      <c r="J427" s="11"/>
      <c r="K427" s="11"/>
    </row>
    <row r="428" spans="8:11" s="10" customFormat="1" x14ac:dyDescent="0.25">
      <c r="H428" s="11"/>
      <c r="I428" s="11"/>
      <c r="J428" s="11"/>
      <c r="K428" s="11"/>
    </row>
    <row r="429" spans="8:11" s="10" customFormat="1" x14ac:dyDescent="0.25">
      <c r="H429" s="11"/>
      <c r="I429" s="11"/>
      <c r="J429" s="11"/>
      <c r="K429" s="11"/>
    </row>
    <row r="430" spans="8:11" s="10" customFormat="1" x14ac:dyDescent="0.25">
      <c r="H430" s="11"/>
      <c r="I430" s="11"/>
      <c r="J430" s="11"/>
      <c r="K430" s="11"/>
    </row>
    <row r="431" spans="8:11" s="10" customFormat="1" x14ac:dyDescent="0.25">
      <c r="H431" s="11"/>
      <c r="I431" s="11"/>
      <c r="J431" s="11"/>
      <c r="K431" s="11"/>
    </row>
    <row r="432" spans="8:11" s="10" customFormat="1" x14ac:dyDescent="0.25">
      <c r="H432" s="11"/>
      <c r="I432" s="11"/>
      <c r="J432" s="11"/>
      <c r="K432" s="11"/>
    </row>
    <row r="433" spans="8:11" s="10" customFormat="1" x14ac:dyDescent="0.25">
      <c r="H433" s="11"/>
      <c r="I433" s="11"/>
      <c r="J433" s="11"/>
      <c r="K433" s="11"/>
    </row>
    <row r="434" spans="8:11" s="10" customFormat="1" x14ac:dyDescent="0.25">
      <c r="H434" s="11"/>
      <c r="I434" s="11"/>
      <c r="J434" s="11"/>
      <c r="K434" s="11"/>
    </row>
    <row r="435" spans="8:11" s="10" customFormat="1" x14ac:dyDescent="0.25">
      <c r="H435" s="11"/>
      <c r="I435" s="11"/>
      <c r="J435" s="11"/>
      <c r="K435" s="11"/>
    </row>
    <row r="436" spans="8:11" s="10" customFormat="1" x14ac:dyDescent="0.25">
      <c r="H436" s="11"/>
      <c r="I436" s="11"/>
      <c r="J436" s="11"/>
      <c r="K436" s="11"/>
    </row>
    <row r="437" spans="8:11" s="10" customFormat="1" x14ac:dyDescent="0.25">
      <c r="H437" s="11"/>
      <c r="I437" s="11"/>
      <c r="J437" s="11"/>
      <c r="K437" s="11"/>
    </row>
    <row r="438" spans="8:11" s="10" customFormat="1" x14ac:dyDescent="0.25">
      <c r="H438" s="11"/>
      <c r="I438" s="11"/>
      <c r="J438" s="11"/>
      <c r="K438" s="11"/>
    </row>
    <row r="439" spans="8:11" s="10" customFormat="1" x14ac:dyDescent="0.25">
      <c r="H439" s="11"/>
      <c r="I439" s="11"/>
      <c r="J439" s="11"/>
      <c r="K439" s="11"/>
    </row>
    <row r="440" spans="8:11" s="10" customFormat="1" x14ac:dyDescent="0.25">
      <c r="H440" s="11"/>
      <c r="I440" s="11"/>
      <c r="J440" s="11"/>
      <c r="K440" s="11"/>
    </row>
    <row r="441" spans="8:11" s="10" customFormat="1" x14ac:dyDescent="0.25">
      <c r="H441" s="11"/>
      <c r="I441" s="11"/>
      <c r="J441" s="11"/>
      <c r="K441" s="11"/>
    </row>
    <row r="442" spans="8:11" s="10" customFormat="1" x14ac:dyDescent="0.25">
      <c r="H442" s="11"/>
      <c r="I442" s="11"/>
      <c r="J442" s="11"/>
      <c r="K442" s="11"/>
    </row>
    <row r="443" spans="8:11" s="10" customFormat="1" x14ac:dyDescent="0.25">
      <c r="H443" s="11"/>
      <c r="I443" s="11"/>
      <c r="J443" s="11"/>
      <c r="K443" s="11"/>
    </row>
    <row r="444" spans="8:11" s="10" customFormat="1" x14ac:dyDescent="0.25">
      <c r="H444" s="11"/>
      <c r="I444" s="11"/>
      <c r="J444" s="11"/>
      <c r="K444" s="11"/>
    </row>
    <row r="445" spans="8:11" s="10" customFormat="1" x14ac:dyDescent="0.25">
      <c r="H445" s="11"/>
      <c r="I445" s="11"/>
      <c r="J445" s="11"/>
      <c r="K445" s="11"/>
    </row>
    <row r="446" spans="8:11" s="10" customFormat="1" x14ac:dyDescent="0.25">
      <c r="H446" s="11"/>
      <c r="I446" s="11"/>
      <c r="J446" s="11"/>
      <c r="K446" s="11"/>
    </row>
    <row r="447" spans="8:11" s="10" customFormat="1" x14ac:dyDescent="0.25">
      <c r="H447" s="11"/>
      <c r="I447" s="11"/>
      <c r="J447" s="11"/>
      <c r="K447" s="11"/>
    </row>
    <row r="448" spans="8:11" s="10" customFormat="1" x14ac:dyDescent="0.25">
      <c r="H448" s="11"/>
      <c r="I448" s="11"/>
      <c r="J448" s="11"/>
      <c r="K448" s="11"/>
    </row>
    <row r="449" spans="8:11" s="10" customFormat="1" x14ac:dyDescent="0.25">
      <c r="H449" s="11"/>
      <c r="I449" s="11"/>
      <c r="J449" s="11"/>
      <c r="K449" s="11"/>
    </row>
    <row r="450" spans="8:11" s="10" customFormat="1" x14ac:dyDescent="0.25">
      <c r="H450" s="11"/>
      <c r="I450" s="11"/>
      <c r="J450" s="11"/>
      <c r="K450" s="11"/>
    </row>
    <row r="451" spans="8:11" s="10" customFormat="1" x14ac:dyDescent="0.25">
      <c r="H451" s="11"/>
      <c r="I451" s="11"/>
      <c r="J451" s="11"/>
      <c r="K451" s="11"/>
    </row>
    <row r="452" spans="8:11" s="10" customFormat="1" x14ac:dyDescent="0.25">
      <c r="H452" s="11"/>
      <c r="I452" s="11"/>
      <c r="J452" s="11"/>
      <c r="K452" s="11"/>
    </row>
    <row r="453" spans="8:11" s="10" customFormat="1" x14ac:dyDescent="0.25">
      <c r="H453" s="11"/>
      <c r="I453" s="11"/>
      <c r="J453" s="11"/>
      <c r="K453" s="11"/>
    </row>
    <row r="454" spans="8:11" s="10" customFormat="1" x14ac:dyDescent="0.25">
      <c r="H454" s="11"/>
      <c r="I454" s="11"/>
      <c r="J454" s="11"/>
      <c r="K454" s="11"/>
    </row>
    <row r="455" spans="8:11" s="10" customFormat="1" x14ac:dyDescent="0.25">
      <c r="H455" s="11"/>
      <c r="I455" s="11"/>
      <c r="J455" s="11"/>
      <c r="K455" s="11"/>
    </row>
    <row r="456" spans="8:11" s="10" customFormat="1" x14ac:dyDescent="0.25">
      <c r="H456" s="11"/>
      <c r="I456" s="11"/>
      <c r="J456" s="11"/>
      <c r="K456" s="11"/>
    </row>
    <row r="457" spans="8:11" s="10" customFormat="1" x14ac:dyDescent="0.25">
      <c r="H457" s="11"/>
      <c r="I457" s="11"/>
      <c r="J457" s="11"/>
      <c r="K457" s="11"/>
    </row>
    <row r="458" spans="8:11" s="10" customFormat="1" x14ac:dyDescent="0.25">
      <c r="H458" s="11"/>
      <c r="I458" s="11"/>
      <c r="J458" s="11"/>
      <c r="K458" s="11"/>
    </row>
    <row r="459" spans="8:11" s="10" customFormat="1" x14ac:dyDescent="0.25">
      <c r="H459" s="11"/>
      <c r="I459" s="11"/>
      <c r="J459" s="11"/>
      <c r="K459" s="11"/>
    </row>
    <row r="460" spans="8:11" s="10" customFormat="1" x14ac:dyDescent="0.25">
      <c r="H460" s="11"/>
      <c r="I460" s="11"/>
      <c r="J460" s="11"/>
      <c r="K460" s="11"/>
    </row>
    <row r="461" spans="8:11" s="10" customFormat="1" x14ac:dyDescent="0.25">
      <c r="H461" s="11"/>
      <c r="I461" s="11"/>
      <c r="J461" s="11"/>
      <c r="K461" s="11"/>
    </row>
    <row r="462" spans="8:11" s="10" customFormat="1" x14ac:dyDescent="0.25">
      <c r="H462" s="11"/>
      <c r="I462" s="11"/>
      <c r="J462" s="11"/>
      <c r="K462" s="11"/>
    </row>
    <row r="463" spans="8:11" s="10" customFormat="1" x14ac:dyDescent="0.25">
      <c r="H463" s="11"/>
      <c r="I463" s="11"/>
      <c r="J463" s="11"/>
      <c r="K463" s="11"/>
    </row>
    <row r="464" spans="8:11" s="10" customFormat="1" x14ac:dyDescent="0.25">
      <c r="H464" s="11"/>
      <c r="I464" s="11"/>
      <c r="J464" s="11"/>
      <c r="K464" s="11"/>
    </row>
    <row r="465" spans="8:11" s="10" customFormat="1" x14ac:dyDescent="0.25">
      <c r="H465" s="11"/>
      <c r="I465" s="11"/>
      <c r="J465" s="11"/>
      <c r="K465" s="11"/>
    </row>
    <row r="466" spans="8:11" s="10" customFormat="1" x14ac:dyDescent="0.25">
      <c r="H466" s="11"/>
      <c r="I466" s="11"/>
      <c r="J466" s="11"/>
      <c r="K466" s="11"/>
    </row>
    <row r="467" spans="8:11" s="10" customFormat="1" x14ac:dyDescent="0.25">
      <c r="H467" s="11"/>
      <c r="I467" s="11"/>
      <c r="J467" s="11"/>
      <c r="K467" s="11"/>
    </row>
    <row r="468" spans="8:11" s="10" customFormat="1" x14ac:dyDescent="0.25">
      <c r="H468" s="11"/>
      <c r="I468" s="11"/>
      <c r="J468" s="11"/>
      <c r="K468" s="11"/>
    </row>
    <row r="469" spans="8:11" s="10" customFormat="1" x14ac:dyDescent="0.25">
      <c r="H469" s="11"/>
      <c r="I469" s="11"/>
      <c r="J469" s="11"/>
      <c r="K469" s="11"/>
    </row>
    <row r="470" spans="8:11" s="10" customFormat="1" x14ac:dyDescent="0.25">
      <c r="H470" s="11"/>
      <c r="I470" s="11"/>
      <c r="J470" s="11"/>
      <c r="K470" s="11"/>
    </row>
    <row r="471" spans="8:11" s="10" customFormat="1" x14ac:dyDescent="0.25">
      <c r="H471" s="11"/>
      <c r="I471" s="11"/>
      <c r="J471" s="11"/>
      <c r="K471" s="11"/>
    </row>
    <row r="472" spans="8:11" s="10" customFormat="1" x14ac:dyDescent="0.25">
      <c r="H472" s="11"/>
      <c r="I472" s="11"/>
      <c r="J472" s="11"/>
      <c r="K472" s="11"/>
    </row>
    <row r="473" spans="8:11" s="10" customFormat="1" x14ac:dyDescent="0.25">
      <c r="H473" s="11"/>
      <c r="I473" s="11"/>
      <c r="J473" s="11"/>
      <c r="K473" s="11"/>
    </row>
    <row r="474" spans="8:11" s="10" customFormat="1" x14ac:dyDescent="0.25">
      <c r="H474" s="11"/>
      <c r="I474" s="11"/>
      <c r="J474" s="11"/>
      <c r="K474" s="11"/>
    </row>
    <row r="475" spans="8:11" s="10" customFormat="1" x14ac:dyDescent="0.25">
      <c r="H475" s="11"/>
      <c r="I475" s="11"/>
      <c r="J475" s="11"/>
      <c r="K475" s="11"/>
    </row>
    <row r="476" spans="8:11" s="10" customFormat="1" x14ac:dyDescent="0.25">
      <c r="H476" s="11"/>
      <c r="I476" s="11"/>
      <c r="J476" s="11"/>
      <c r="K476" s="11"/>
    </row>
    <row r="477" spans="8:11" s="10" customFormat="1" x14ac:dyDescent="0.25">
      <c r="H477" s="11"/>
      <c r="I477" s="11"/>
      <c r="J477" s="11"/>
      <c r="K477" s="11"/>
    </row>
    <row r="478" spans="8:11" s="10" customFormat="1" x14ac:dyDescent="0.25">
      <c r="H478" s="11"/>
      <c r="I478" s="11"/>
      <c r="J478" s="11"/>
      <c r="K478" s="11"/>
    </row>
    <row r="479" spans="8:11" s="10" customFormat="1" x14ac:dyDescent="0.25">
      <c r="H479" s="11"/>
      <c r="I479" s="11"/>
      <c r="J479" s="11"/>
      <c r="K479" s="11"/>
    </row>
    <row r="480" spans="8:11" s="10" customFormat="1" x14ac:dyDescent="0.25">
      <c r="H480" s="11"/>
      <c r="I480" s="11"/>
      <c r="J480" s="11"/>
      <c r="K480" s="11"/>
    </row>
    <row r="481" spans="8:11" s="10" customFormat="1" x14ac:dyDescent="0.25">
      <c r="H481" s="11"/>
      <c r="I481" s="11"/>
      <c r="J481" s="11"/>
      <c r="K481" s="11"/>
    </row>
    <row r="482" spans="8:11" s="10" customFormat="1" x14ac:dyDescent="0.25">
      <c r="H482" s="11"/>
      <c r="I482" s="11"/>
      <c r="J482" s="11"/>
      <c r="K482" s="11"/>
    </row>
    <row r="483" spans="8:11" s="10" customFormat="1" x14ac:dyDescent="0.25">
      <c r="H483" s="11"/>
      <c r="I483" s="11"/>
      <c r="J483" s="11"/>
      <c r="K483" s="11"/>
    </row>
    <row r="484" spans="8:11" s="10" customFormat="1" x14ac:dyDescent="0.25">
      <c r="H484" s="11"/>
      <c r="I484" s="11"/>
      <c r="J484" s="11"/>
      <c r="K484" s="11"/>
    </row>
    <row r="485" spans="8:11" s="10" customFormat="1" x14ac:dyDescent="0.25">
      <c r="H485" s="11"/>
      <c r="I485" s="11"/>
      <c r="J485" s="11"/>
      <c r="K485" s="11"/>
    </row>
    <row r="486" spans="8:11" s="10" customFormat="1" x14ac:dyDescent="0.25">
      <c r="H486" s="11"/>
      <c r="I486" s="11"/>
      <c r="J486" s="11"/>
      <c r="K486" s="11"/>
    </row>
    <row r="487" spans="8:11" s="10" customFormat="1" x14ac:dyDescent="0.25">
      <c r="H487" s="11"/>
      <c r="I487" s="11"/>
      <c r="J487" s="11"/>
      <c r="K487" s="11"/>
    </row>
    <row r="488" spans="8:11" s="10" customFormat="1" x14ac:dyDescent="0.25">
      <c r="H488" s="11"/>
      <c r="I488" s="11"/>
      <c r="J488" s="11"/>
      <c r="K488" s="11"/>
    </row>
    <row r="489" spans="8:11" s="10" customFormat="1" x14ac:dyDescent="0.25">
      <c r="H489" s="11"/>
      <c r="I489" s="11"/>
      <c r="J489" s="11"/>
      <c r="K489" s="11"/>
    </row>
    <row r="490" spans="8:11" s="10" customFormat="1" x14ac:dyDescent="0.25">
      <c r="H490" s="11"/>
      <c r="I490" s="11"/>
      <c r="J490" s="11"/>
      <c r="K490" s="11"/>
    </row>
    <row r="491" spans="8:11" s="10" customFormat="1" x14ac:dyDescent="0.25">
      <c r="H491" s="11"/>
      <c r="I491" s="11"/>
      <c r="J491" s="11"/>
      <c r="K491" s="11"/>
    </row>
    <row r="492" spans="8:11" s="10" customFormat="1" x14ac:dyDescent="0.25">
      <c r="H492" s="11"/>
      <c r="I492" s="11"/>
      <c r="J492" s="11"/>
      <c r="K492" s="11"/>
    </row>
    <row r="493" spans="8:11" s="10" customFormat="1" x14ac:dyDescent="0.25">
      <c r="H493" s="11"/>
      <c r="I493" s="11"/>
      <c r="J493" s="11"/>
      <c r="K493" s="11"/>
    </row>
    <row r="494" spans="8:11" s="10" customFormat="1" x14ac:dyDescent="0.25">
      <c r="H494" s="11"/>
      <c r="I494" s="11"/>
      <c r="J494" s="11"/>
      <c r="K494" s="11"/>
    </row>
    <row r="495" spans="8:11" s="10" customFormat="1" x14ac:dyDescent="0.25">
      <c r="H495" s="11"/>
      <c r="I495" s="11"/>
      <c r="J495" s="11"/>
      <c r="K495" s="11"/>
    </row>
    <row r="496" spans="8:11" s="10" customFormat="1" x14ac:dyDescent="0.25">
      <c r="H496" s="11"/>
      <c r="I496" s="11"/>
      <c r="J496" s="11"/>
      <c r="K496" s="11"/>
    </row>
    <row r="497" spans="8:11" s="10" customFormat="1" x14ac:dyDescent="0.25">
      <c r="H497" s="11"/>
      <c r="I497" s="11"/>
      <c r="J497" s="11"/>
      <c r="K497" s="11"/>
    </row>
    <row r="498" spans="8:11" s="10" customFormat="1" x14ac:dyDescent="0.25">
      <c r="H498" s="11"/>
      <c r="I498" s="11"/>
      <c r="J498" s="11"/>
      <c r="K498" s="11"/>
    </row>
    <row r="499" spans="8:11" s="10" customFormat="1" x14ac:dyDescent="0.25">
      <c r="H499" s="11"/>
      <c r="I499" s="11"/>
      <c r="J499" s="11"/>
      <c r="K499" s="11"/>
    </row>
    <row r="500" spans="8:11" s="10" customFormat="1" x14ac:dyDescent="0.25">
      <c r="H500" s="11"/>
      <c r="I500" s="11"/>
      <c r="J500" s="11"/>
      <c r="K500" s="11"/>
    </row>
    <row r="501" spans="8:11" s="10" customFormat="1" x14ac:dyDescent="0.25">
      <c r="H501" s="11"/>
      <c r="I501" s="11"/>
      <c r="J501" s="11"/>
      <c r="K501" s="11"/>
    </row>
    <row r="502" spans="8:11" s="10" customFormat="1" x14ac:dyDescent="0.25">
      <c r="H502" s="11"/>
      <c r="I502" s="11"/>
      <c r="J502" s="11"/>
      <c r="K502" s="11"/>
    </row>
    <row r="503" spans="8:11" s="10" customFormat="1" x14ac:dyDescent="0.25">
      <c r="H503" s="11"/>
      <c r="I503" s="11"/>
      <c r="J503" s="11"/>
      <c r="K503" s="11"/>
    </row>
    <row r="504" spans="8:11" s="10" customFormat="1" x14ac:dyDescent="0.25">
      <c r="H504" s="11"/>
      <c r="I504" s="11"/>
      <c r="J504" s="11"/>
      <c r="K504" s="11"/>
    </row>
    <row r="505" spans="8:11" s="10" customFormat="1" x14ac:dyDescent="0.25">
      <c r="H505" s="11"/>
      <c r="I505" s="11"/>
      <c r="J505" s="11"/>
      <c r="K505" s="11"/>
    </row>
    <row r="506" spans="8:11" s="10" customFormat="1" x14ac:dyDescent="0.25">
      <c r="H506" s="11"/>
      <c r="I506" s="11"/>
      <c r="J506" s="11"/>
      <c r="K506" s="11"/>
    </row>
    <row r="507" spans="8:11" s="10" customFormat="1" x14ac:dyDescent="0.25">
      <c r="H507" s="11"/>
      <c r="I507" s="11"/>
      <c r="J507" s="11"/>
      <c r="K507" s="11"/>
    </row>
    <row r="508" spans="8:11" s="10" customFormat="1" x14ac:dyDescent="0.25">
      <c r="H508" s="11"/>
      <c r="I508" s="11"/>
      <c r="J508" s="11"/>
      <c r="K508" s="11"/>
    </row>
    <row r="509" spans="8:11" s="10" customFormat="1" x14ac:dyDescent="0.25">
      <c r="H509" s="11"/>
      <c r="I509" s="11"/>
      <c r="J509" s="11"/>
      <c r="K509" s="11"/>
    </row>
    <row r="510" spans="8:11" s="10" customFormat="1" x14ac:dyDescent="0.25">
      <c r="H510" s="11"/>
      <c r="I510" s="11"/>
      <c r="J510" s="11"/>
      <c r="K510" s="11"/>
    </row>
    <row r="511" spans="8:11" s="10" customFormat="1" x14ac:dyDescent="0.25">
      <c r="H511" s="11"/>
      <c r="I511" s="11"/>
      <c r="J511" s="11"/>
      <c r="K511" s="11"/>
    </row>
    <row r="512" spans="8:11" s="10" customFormat="1" x14ac:dyDescent="0.25">
      <c r="H512" s="11"/>
      <c r="I512" s="11"/>
      <c r="J512" s="11"/>
      <c r="K512" s="11"/>
    </row>
    <row r="513" spans="8:11" s="10" customFormat="1" x14ac:dyDescent="0.25">
      <c r="H513" s="11"/>
      <c r="I513" s="11"/>
      <c r="J513" s="11"/>
      <c r="K513" s="11"/>
    </row>
    <row r="514" spans="8:11" s="10" customFormat="1" x14ac:dyDescent="0.25">
      <c r="H514" s="11"/>
      <c r="I514" s="11"/>
      <c r="J514" s="11"/>
      <c r="K514" s="11"/>
    </row>
    <row r="515" spans="8:11" s="10" customFormat="1" x14ac:dyDescent="0.25">
      <c r="H515" s="11"/>
      <c r="I515" s="11"/>
      <c r="J515" s="11"/>
      <c r="K515" s="11"/>
    </row>
    <row r="516" spans="8:11" s="10" customFormat="1" x14ac:dyDescent="0.25">
      <c r="H516" s="11"/>
      <c r="I516" s="11"/>
      <c r="J516" s="11"/>
      <c r="K516" s="11"/>
    </row>
    <row r="517" spans="8:11" s="10" customFormat="1" x14ac:dyDescent="0.25">
      <c r="H517" s="11"/>
      <c r="I517" s="11"/>
      <c r="J517" s="11"/>
      <c r="K517" s="11"/>
    </row>
    <row r="518" spans="8:11" s="10" customFormat="1" x14ac:dyDescent="0.25">
      <c r="H518" s="11"/>
      <c r="I518" s="11"/>
      <c r="J518" s="11"/>
      <c r="K518" s="11"/>
    </row>
    <row r="519" spans="8:11" s="10" customFormat="1" x14ac:dyDescent="0.25">
      <c r="H519" s="11"/>
      <c r="I519" s="11"/>
      <c r="J519" s="11"/>
      <c r="K519" s="11"/>
    </row>
    <row r="520" spans="8:11" s="10" customFormat="1" x14ac:dyDescent="0.25">
      <c r="H520" s="11"/>
      <c r="I520" s="11"/>
      <c r="J520" s="11"/>
      <c r="K520" s="11"/>
    </row>
    <row r="521" spans="8:11" s="10" customFormat="1" x14ac:dyDescent="0.25">
      <c r="H521" s="11"/>
      <c r="I521" s="11"/>
      <c r="J521" s="11"/>
      <c r="K521" s="11"/>
    </row>
    <row r="522" spans="8:11" s="10" customFormat="1" x14ac:dyDescent="0.25">
      <c r="H522" s="11"/>
      <c r="I522" s="11"/>
      <c r="J522" s="11"/>
      <c r="K522" s="11"/>
    </row>
    <row r="523" spans="8:11" s="10" customFormat="1" x14ac:dyDescent="0.25">
      <c r="H523" s="11"/>
      <c r="I523" s="11"/>
      <c r="J523" s="11"/>
      <c r="K523" s="11"/>
    </row>
    <row r="524" spans="8:11" s="10" customFormat="1" x14ac:dyDescent="0.25">
      <c r="H524" s="11"/>
      <c r="I524" s="11"/>
      <c r="J524" s="11"/>
      <c r="K524" s="11"/>
    </row>
    <row r="525" spans="8:11" s="10" customFormat="1" x14ac:dyDescent="0.25">
      <c r="H525" s="11"/>
      <c r="I525" s="11"/>
      <c r="J525" s="11"/>
      <c r="K525" s="11"/>
    </row>
    <row r="526" spans="8:11" s="10" customFormat="1" x14ac:dyDescent="0.25">
      <c r="H526" s="11"/>
      <c r="I526" s="11"/>
      <c r="J526" s="11"/>
      <c r="K526" s="11"/>
    </row>
    <row r="527" spans="8:11" s="10" customFormat="1" x14ac:dyDescent="0.25">
      <c r="H527" s="11"/>
      <c r="I527" s="11"/>
      <c r="J527" s="11"/>
      <c r="K527" s="11"/>
    </row>
    <row r="528" spans="8:11" s="10" customFormat="1" x14ac:dyDescent="0.25">
      <c r="H528" s="11"/>
      <c r="I528" s="11"/>
      <c r="J528" s="11"/>
      <c r="K528" s="11"/>
    </row>
    <row r="529" spans="8:11" s="10" customFormat="1" x14ac:dyDescent="0.25">
      <c r="H529" s="11"/>
      <c r="I529" s="11"/>
      <c r="J529" s="11"/>
      <c r="K529" s="11"/>
    </row>
    <row r="530" spans="8:11" s="10" customFormat="1" x14ac:dyDescent="0.25">
      <c r="H530" s="11"/>
      <c r="I530" s="11"/>
      <c r="J530" s="11"/>
      <c r="K530" s="11"/>
    </row>
    <row r="531" spans="8:11" s="10" customFormat="1" x14ac:dyDescent="0.25">
      <c r="H531" s="11"/>
      <c r="I531" s="11"/>
      <c r="J531" s="11"/>
      <c r="K531" s="11"/>
    </row>
    <row r="532" spans="8:11" s="10" customFormat="1" x14ac:dyDescent="0.25">
      <c r="H532" s="11"/>
      <c r="I532" s="11"/>
      <c r="J532" s="11"/>
      <c r="K532" s="11"/>
    </row>
    <row r="533" spans="8:11" s="10" customFormat="1" x14ac:dyDescent="0.25">
      <c r="H533" s="11"/>
      <c r="I533" s="11"/>
      <c r="J533" s="11"/>
      <c r="K533" s="11"/>
    </row>
    <row r="534" spans="8:11" s="10" customFormat="1" x14ac:dyDescent="0.25">
      <c r="H534" s="11"/>
      <c r="I534" s="11"/>
      <c r="J534" s="11"/>
      <c r="K534" s="11"/>
    </row>
    <row r="535" spans="8:11" s="10" customFormat="1" x14ac:dyDescent="0.25">
      <c r="H535" s="11"/>
      <c r="I535" s="11"/>
      <c r="J535" s="11"/>
      <c r="K535" s="11"/>
    </row>
    <row r="536" spans="8:11" s="10" customFormat="1" x14ac:dyDescent="0.25">
      <c r="H536" s="11"/>
      <c r="I536" s="11"/>
      <c r="J536" s="11"/>
      <c r="K536" s="11"/>
    </row>
    <row r="537" spans="8:11" s="10" customFormat="1" x14ac:dyDescent="0.25">
      <c r="H537" s="11"/>
      <c r="I537" s="11"/>
      <c r="J537" s="11"/>
      <c r="K537" s="11"/>
    </row>
    <row r="538" spans="8:11" s="10" customFormat="1" x14ac:dyDescent="0.25">
      <c r="H538" s="11"/>
      <c r="I538" s="11"/>
      <c r="J538" s="11"/>
      <c r="K538" s="11"/>
    </row>
    <row r="539" spans="8:11" s="10" customFormat="1" x14ac:dyDescent="0.25">
      <c r="H539" s="11"/>
      <c r="I539" s="11"/>
      <c r="J539" s="11"/>
      <c r="K539" s="11"/>
    </row>
    <row r="540" spans="8:11" s="10" customFormat="1" x14ac:dyDescent="0.25">
      <c r="H540" s="11"/>
      <c r="I540" s="11"/>
      <c r="J540" s="11"/>
      <c r="K540" s="11"/>
    </row>
    <row r="541" spans="8:11" s="10" customFormat="1" x14ac:dyDescent="0.25">
      <c r="H541" s="11"/>
      <c r="I541" s="11"/>
      <c r="J541" s="11"/>
      <c r="K541" s="11"/>
    </row>
    <row r="542" spans="8:11" s="10" customFormat="1" x14ac:dyDescent="0.25">
      <c r="H542" s="11"/>
      <c r="I542" s="11"/>
      <c r="J542" s="11"/>
      <c r="K542" s="11"/>
    </row>
    <row r="543" spans="8:11" s="10" customFormat="1" x14ac:dyDescent="0.25">
      <c r="H543" s="11"/>
      <c r="I543" s="11"/>
      <c r="J543" s="11"/>
      <c r="K543" s="11"/>
    </row>
    <row r="544" spans="8:11" s="10" customFormat="1" x14ac:dyDescent="0.25">
      <c r="H544" s="11"/>
      <c r="I544" s="11"/>
      <c r="J544" s="11"/>
      <c r="K544" s="11"/>
    </row>
    <row r="545" spans="8:11" s="10" customFormat="1" x14ac:dyDescent="0.25">
      <c r="H545" s="11"/>
      <c r="I545" s="11"/>
      <c r="J545" s="11"/>
      <c r="K545" s="11"/>
    </row>
    <row r="546" spans="8:11" s="10" customFormat="1" x14ac:dyDescent="0.25">
      <c r="H546" s="11"/>
      <c r="I546" s="11"/>
      <c r="J546" s="11"/>
      <c r="K546" s="11"/>
    </row>
    <row r="547" spans="8:11" s="10" customFormat="1" x14ac:dyDescent="0.25">
      <c r="H547" s="11"/>
      <c r="I547" s="11"/>
      <c r="J547" s="11"/>
      <c r="K547" s="11"/>
    </row>
    <row r="548" spans="8:11" s="10" customFormat="1" x14ac:dyDescent="0.25">
      <c r="H548" s="11"/>
      <c r="I548" s="11"/>
      <c r="J548" s="11"/>
      <c r="K548" s="11"/>
    </row>
    <row r="549" spans="8:11" s="10" customFormat="1" x14ac:dyDescent="0.25">
      <c r="H549" s="11"/>
      <c r="I549" s="11"/>
      <c r="J549" s="11"/>
      <c r="K549" s="11"/>
    </row>
    <row r="550" spans="8:11" s="10" customFormat="1" x14ac:dyDescent="0.25">
      <c r="H550" s="11"/>
      <c r="I550" s="11"/>
      <c r="J550" s="11"/>
      <c r="K550" s="11"/>
    </row>
    <row r="551" spans="8:11" s="10" customFormat="1" x14ac:dyDescent="0.25">
      <c r="H551" s="11"/>
      <c r="I551" s="11"/>
      <c r="J551" s="11"/>
      <c r="K551" s="11"/>
    </row>
    <row r="552" spans="8:11" s="10" customFormat="1" x14ac:dyDescent="0.25">
      <c r="H552" s="11"/>
      <c r="I552" s="11"/>
      <c r="J552" s="11"/>
      <c r="K552" s="11"/>
    </row>
    <row r="553" spans="8:11" s="10" customFormat="1" x14ac:dyDescent="0.25">
      <c r="H553" s="11"/>
      <c r="I553" s="11"/>
      <c r="J553" s="11"/>
      <c r="K553" s="11"/>
    </row>
    <row r="554" spans="8:11" s="10" customFormat="1" x14ac:dyDescent="0.25">
      <c r="H554" s="11"/>
      <c r="I554" s="11"/>
      <c r="J554" s="11"/>
      <c r="K554" s="11"/>
    </row>
    <row r="555" spans="8:11" s="10" customFormat="1" x14ac:dyDescent="0.25">
      <c r="H555" s="11"/>
      <c r="I555" s="11"/>
      <c r="J555" s="11"/>
      <c r="K555" s="11"/>
    </row>
    <row r="556" spans="8:11" s="10" customFormat="1" x14ac:dyDescent="0.25">
      <c r="H556" s="11"/>
      <c r="I556" s="11"/>
      <c r="J556" s="11"/>
      <c r="K556" s="11"/>
    </row>
    <row r="557" spans="8:11" s="10" customFormat="1" x14ac:dyDescent="0.25">
      <c r="H557" s="11"/>
      <c r="I557" s="11"/>
      <c r="J557" s="11"/>
      <c r="K557" s="11"/>
    </row>
    <row r="558" spans="8:11" s="10" customFormat="1" x14ac:dyDescent="0.25">
      <c r="H558" s="11"/>
      <c r="I558" s="11"/>
      <c r="J558" s="11"/>
      <c r="K558" s="11"/>
    </row>
    <row r="559" spans="8:11" s="10" customFormat="1" x14ac:dyDescent="0.25">
      <c r="H559" s="11"/>
      <c r="I559" s="11"/>
      <c r="J559" s="11"/>
      <c r="K559" s="11"/>
    </row>
    <row r="560" spans="8:11" s="10" customFormat="1" x14ac:dyDescent="0.25">
      <c r="H560" s="11"/>
      <c r="I560" s="11"/>
      <c r="J560" s="11"/>
      <c r="K560" s="11"/>
    </row>
    <row r="561" spans="8:11" s="10" customFormat="1" x14ac:dyDescent="0.25">
      <c r="H561" s="11"/>
      <c r="I561" s="11"/>
      <c r="J561" s="11"/>
      <c r="K561" s="11"/>
    </row>
    <row r="562" spans="8:11" s="10" customFormat="1" x14ac:dyDescent="0.25">
      <c r="H562" s="11"/>
      <c r="I562" s="11"/>
      <c r="J562" s="11"/>
      <c r="K562" s="11"/>
    </row>
    <row r="563" spans="8:11" s="10" customFormat="1" x14ac:dyDescent="0.25">
      <c r="H563" s="11"/>
      <c r="I563" s="11"/>
      <c r="J563" s="11"/>
      <c r="K563" s="11"/>
    </row>
    <row r="564" spans="8:11" s="10" customFormat="1" x14ac:dyDescent="0.25">
      <c r="H564" s="11"/>
      <c r="I564" s="11"/>
      <c r="J564" s="11"/>
      <c r="K564" s="11"/>
    </row>
    <row r="565" spans="8:11" s="10" customFormat="1" x14ac:dyDescent="0.25">
      <c r="H565" s="11"/>
      <c r="I565" s="11"/>
      <c r="J565" s="11"/>
      <c r="K565" s="11"/>
    </row>
    <row r="566" spans="8:11" s="10" customFormat="1" x14ac:dyDescent="0.25">
      <c r="H566" s="11"/>
      <c r="I566" s="11"/>
      <c r="J566" s="11"/>
      <c r="K566" s="11"/>
    </row>
    <row r="567" spans="8:11" s="10" customFormat="1" x14ac:dyDescent="0.25">
      <c r="H567" s="11"/>
      <c r="I567" s="11"/>
      <c r="J567" s="11"/>
      <c r="K567" s="11"/>
    </row>
    <row r="568" spans="8:11" s="10" customFormat="1" x14ac:dyDescent="0.25">
      <c r="H568" s="11"/>
      <c r="I568" s="11"/>
      <c r="J568" s="11"/>
      <c r="K568" s="11"/>
    </row>
    <row r="569" spans="8:11" s="10" customFormat="1" x14ac:dyDescent="0.25">
      <c r="H569" s="11"/>
      <c r="I569" s="11"/>
      <c r="J569" s="11"/>
      <c r="K569" s="11"/>
    </row>
    <row r="570" spans="8:11" s="10" customFormat="1" x14ac:dyDescent="0.25">
      <c r="H570" s="11"/>
      <c r="I570" s="11"/>
      <c r="J570" s="11"/>
      <c r="K570" s="11"/>
    </row>
    <row r="571" spans="8:11" s="10" customFormat="1" x14ac:dyDescent="0.25">
      <c r="H571" s="11"/>
      <c r="I571" s="11"/>
      <c r="J571" s="11"/>
      <c r="K571" s="11"/>
    </row>
    <row r="572" spans="8:11" s="10" customFormat="1" x14ac:dyDescent="0.25">
      <c r="H572" s="11"/>
      <c r="I572" s="11"/>
      <c r="J572" s="11"/>
      <c r="K572" s="11"/>
    </row>
    <row r="573" spans="8:11" s="10" customFormat="1" x14ac:dyDescent="0.25">
      <c r="H573" s="11"/>
      <c r="I573" s="11"/>
      <c r="J573" s="11"/>
      <c r="K573" s="11"/>
    </row>
    <row r="574" spans="8:11" s="10" customFormat="1" x14ac:dyDescent="0.25">
      <c r="H574" s="11"/>
      <c r="I574" s="11"/>
      <c r="J574" s="11"/>
      <c r="K574" s="11"/>
    </row>
    <row r="575" spans="8:11" s="10" customFormat="1" x14ac:dyDescent="0.25">
      <c r="H575" s="11"/>
      <c r="I575" s="11"/>
      <c r="J575" s="11"/>
      <c r="K575" s="11"/>
    </row>
    <row r="576" spans="8:11" s="10" customFormat="1" x14ac:dyDescent="0.25">
      <c r="H576" s="11"/>
      <c r="I576" s="11"/>
      <c r="J576" s="11"/>
      <c r="K576" s="11"/>
    </row>
    <row r="577" spans="8:11" s="10" customFormat="1" x14ac:dyDescent="0.25">
      <c r="H577" s="11"/>
      <c r="I577" s="11"/>
      <c r="J577" s="11"/>
      <c r="K577" s="11"/>
    </row>
    <row r="578" spans="8:11" s="10" customFormat="1" x14ac:dyDescent="0.25">
      <c r="H578" s="11"/>
      <c r="I578" s="11"/>
      <c r="J578" s="11"/>
      <c r="K578" s="11"/>
    </row>
    <row r="579" spans="8:11" s="10" customFormat="1" x14ac:dyDescent="0.25">
      <c r="H579" s="11"/>
      <c r="I579" s="11"/>
      <c r="J579" s="11"/>
      <c r="K579" s="11"/>
    </row>
    <row r="580" spans="8:11" s="10" customFormat="1" x14ac:dyDescent="0.25">
      <c r="H580" s="11"/>
      <c r="I580" s="11"/>
      <c r="J580" s="11"/>
      <c r="K580" s="11"/>
    </row>
    <row r="581" spans="8:11" s="10" customFormat="1" x14ac:dyDescent="0.25">
      <c r="H581" s="11"/>
      <c r="I581" s="11"/>
      <c r="J581" s="11"/>
      <c r="K581" s="11"/>
    </row>
    <row r="582" spans="8:11" s="10" customFormat="1" x14ac:dyDescent="0.25">
      <c r="H582" s="11"/>
      <c r="I582" s="11"/>
      <c r="J582" s="11"/>
      <c r="K582" s="11"/>
    </row>
    <row r="583" spans="8:11" s="10" customFormat="1" x14ac:dyDescent="0.25">
      <c r="H583" s="11"/>
      <c r="I583" s="11"/>
      <c r="J583" s="11"/>
      <c r="K583" s="11"/>
    </row>
    <row r="584" spans="8:11" s="10" customFormat="1" x14ac:dyDescent="0.25">
      <c r="H584" s="11"/>
      <c r="I584" s="11"/>
      <c r="J584" s="11"/>
      <c r="K584" s="11"/>
    </row>
    <row r="585" spans="8:11" s="10" customFormat="1" x14ac:dyDescent="0.25">
      <c r="H585" s="11"/>
      <c r="I585" s="11"/>
      <c r="J585" s="11"/>
      <c r="K585" s="11"/>
    </row>
    <row r="586" spans="8:11" s="10" customFormat="1" x14ac:dyDescent="0.25">
      <c r="H586" s="11"/>
      <c r="I586" s="11"/>
      <c r="J586" s="11"/>
      <c r="K586" s="11"/>
    </row>
    <row r="587" spans="8:11" s="10" customFormat="1" x14ac:dyDescent="0.25">
      <c r="H587" s="11"/>
      <c r="I587" s="11"/>
      <c r="J587" s="11"/>
      <c r="K587" s="11"/>
    </row>
    <row r="588" spans="8:11" s="10" customFormat="1" x14ac:dyDescent="0.25">
      <c r="H588" s="11"/>
      <c r="I588" s="11"/>
      <c r="J588" s="11"/>
      <c r="K588" s="11"/>
    </row>
    <row r="589" spans="8:11" s="10" customFormat="1" x14ac:dyDescent="0.25">
      <c r="H589" s="11"/>
      <c r="I589" s="11"/>
      <c r="J589" s="11"/>
      <c r="K589" s="11"/>
    </row>
    <row r="590" spans="8:11" s="10" customFormat="1" x14ac:dyDescent="0.25">
      <c r="H590" s="11"/>
      <c r="I590" s="11"/>
      <c r="J590" s="11"/>
      <c r="K590" s="11"/>
    </row>
    <row r="591" spans="8:11" s="10" customFormat="1" x14ac:dyDescent="0.25">
      <c r="H591" s="11"/>
      <c r="I591" s="11"/>
      <c r="J591" s="11"/>
      <c r="K591" s="11"/>
    </row>
    <row r="592" spans="8:11" s="10" customFormat="1" x14ac:dyDescent="0.25">
      <c r="H592" s="11"/>
      <c r="I592" s="11"/>
      <c r="J592" s="11"/>
      <c r="K592" s="11"/>
    </row>
    <row r="593" spans="8:11" s="10" customFormat="1" x14ac:dyDescent="0.25">
      <c r="H593" s="11"/>
      <c r="I593" s="11"/>
      <c r="J593" s="11"/>
      <c r="K593" s="11"/>
    </row>
    <row r="594" spans="8:11" s="10" customFormat="1" x14ac:dyDescent="0.25">
      <c r="H594" s="11"/>
      <c r="I594" s="11"/>
      <c r="J594" s="11"/>
      <c r="K594" s="11"/>
    </row>
    <row r="595" spans="8:11" s="10" customFormat="1" x14ac:dyDescent="0.25">
      <c r="H595" s="11"/>
      <c r="I595" s="11"/>
      <c r="J595" s="11"/>
      <c r="K595" s="11"/>
    </row>
    <row r="596" spans="8:11" s="10" customFormat="1" x14ac:dyDescent="0.25">
      <c r="H596" s="11"/>
      <c r="I596" s="11"/>
      <c r="J596" s="11"/>
      <c r="K596" s="11"/>
    </row>
    <row r="597" spans="8:11" s="10" customFormat="1" x14ac:dyDescent="0.25">
      <c r="H597" s="11"/>
      <c r="I597" s="11"/>
      <c r="J597" s="11"/>
      <c r="K597" s="11"/>
    </row>
    <row r="598" spans="8:11" s="10" customFormat="1" x14ac:dyDescent="0.25">
      <c r="H598" s="11"/>
      <c r="I598" s="11"/>
      <c r="J598" s="11"/>
      <c r="K598" s="11"/>
    </row>
    <row r="599" spans="8:11" s="10" customFormat="1" x14ac:dyDescent="0.25">
      <c r="H599" s="11"/>
      <c r="I599" s="11"/>
      <c r="J599" s="11"/>
      <c r="K599" s="11"/>
    </row>
    <row r="600" spans="8:11" s="10" customFormat="1" x14ac:dyDescent="0.25">
      <c r="H600" s="11"/>
      <c r="I600" s="11"/>
      <c r="J600" s="11"/>
      <c r="K600" s="11"/>
    </row>
    <row r="601" spans="8:11" s="10" customFormat="1" x14ac:dyDescent="0.25">
      <c r="H601" s="11"/>
      <c r="I601" s="11"/>
      <c r="J601" s="11"/>
      <c r="K601" s="11"/>
    </row>
    <row r="602" spans="8:11" s="10" customFormat="1" x14ac:dyDescent="0.25">
      <c r="H602" s="11"/>
      <c r="I602" s="11"/>
      <c r="J602" s="11"/>
      <c r="K602" s="11"/>
    </row>
    <row r="603" spans="8:11" s="10" customFormat="1" x14ac:dyDescent="0.25">
      <c r="H603" s="11"/>
      <c r="I603" s="11"/>
      <c r="J603" s="11"/>
      <c r="K603" s="11"/>
    </row>
    <row r="604" spans="8:11" s="10" customFormat="1" x14ac:dyDescent="0.25">
      <c r="H604" s="11"/>
      <c r="I604" s="11"/>
      <c r="J604" s="11"/>
      <c r="K604" s="11"/>
    </row>
    <row r="605" spans="8:11" s="10" customFormat="1" x14ac:dyDescent="0.25">
      <c r="H605" s="11"/>
      <c r="I605" s="11"/>
      <c r="J605" s="11"/>
      <c r="K605" s="11"/>
    </row>
    <row r="606" spans="8:11" s="10" customFormat="1" x14ac:dyDescent="0.25">
      <c r="H606" s="11"/>
      <c r="I606" s="11"/>
      <c r="J606" s="11"/>
      <c r="K606" s="11"/>
    </row>
    <row r="607" spans="8:11" s="10" customFormat="1" x14ac:dyDescent="0.25">
      <c r="H607" s="11"/>
      <c r="I607" s="11"/>
      <c r="J607" s="11"/>
      <c r="K607" s="11"/>
    </row>
    <row r="608" spans="8:11" s="10" customFormat="1" x14ac:dyDescent="0.25">
      <c r="H608" s="11"/>
      <c r="I608" s="11"/>
      <c r="J608" s="11"/>
      <c r="K608" s="11"/>
    </row>
    <row r="609" spans="8:11" s="10" customFormat="1" x14ac:dyDescent="0.25">
      <c r="H609" s="11"/>
      <c r="I609" s="11"/>
      <c r="J609" s="11"/>
      <c r="K609" s="11"/>
    </row>
    <row r="610" spans="8:11" s="10" customFormat="1" x14ac:dyDescent="0.25">
      <c r="H610" s="11"/>
      <c r="I610" s="11"/>
      <c r="J610" s="11"/>
      <c r="K610" s="11"/>
    </row>
    <row r="611" spans="8:11" s="10" customFormat="1" x14ac:dyDescent="0.25">
      <c r="H611" s="11"/>
      <c r="I611" s="11"/>
      <c r="J611" s="11"/>
      <c r="K611" s="11"/>
    </row>
    <row r="612" spans="8:11" s="10" customFormat="1" x14ac:dyDescent="0.25">
      <c r="H612" s="11"/>
      <c r="I612" s="11"/>
      <c r="J612" s="11"/>
      <c r="K612" s="11"/>
    </row>
    <row r="613" spans="8:11" s="10" customFormat="1" x14ac:dyDescent="0.25">
      <c r="H613" s="11"/>
      <c r="I613" s="11"/>
      <c r="J613" s="11"/>
      <c r="K613" s="11"/>
    </row>
    <row r="614" spans="8:11" s="10" customFormat="1" x14ac:dyDescent="0.25">
      <c r="H614" s="11"/>
      <c r="I614" s="11"/>
      <c r="J614" s="11"/>
      <c r="K614" s="11"/>
    </row>
    <row r="615" spans="8:11" s="10" customFormat="1" x14ac:dyDescent="0.25">
      <c r="H615" s="11"/>
      <c r="I615" s="11"/>
      <c r="J615" s="11"/>
      <c r="K615" s="11"/>
    </row>
    <row r="616" spans="8:11" s="10" customFormat="1" x14ac:dyDescent="0.25">
      <c r="H616" s="11"/>
      <c r="I616" s="11"/>
      <c r="J616" s="11"/>
      <c r="K616" s="11"/>
    </row>
    <row r="617" spans="8:11" s="10" customFormat="1" x14ac:dyDescent="0.25">
      <c r="H617" s="11"/>
      <c r="I617" s="11"/>
      <c r="J617" s="11"/>
      <c r="K617" s="11"/>
    </row>
    <row r="618" spans="8:11" s="10" customFormat="1" x14ac:dyDescent="0.25">
      <c r="H618" s="11"/>
      <c r="I618" s="11"/>
      <c r="J618" s="11"/>
      <c r="K618" s="11"/>
    </row>
    <row r="619" spans="8:11" s="10" customFormat="1" x14ac:dyDescent="0.25">
      <c r="H619" s="11"/>
      <c r="I619" s="11"/>
      <c r="J619" s="11"/>
      <c r="K619" s="11"/>
    </row>
    <row r="620" spans="8:11" s="10" customFormat="1" x14ac:dyDescent="0.25">
      <c r="H620" s="11"/>
      <c r="I620" s="11"/>
      <c r="J620" s="11"/>
      <c r="K620" s="11"/>
    </row>
    <row r="621" spans="8:11" s="10" customFormat="1" x14ac:dyDescent="0.25">
      <c r="H621" s="11"/>
      <c r="I621" s="11"/>
      <c r="J621" s="11"/>
      <c r="K621" s="11"/>
    </row>
    <row r="622" spans="8:11" s="10" customFormat="1" x14ac:dyDescent="0.25">
      <c r="H622" s="11"/>
      <c r="I622" s="11"/>
      <c r="J622" s="11"/>
      <c r="K622" s="11"/>
    </row>
    <row r="623" spans="8:11" s="10" customFormat="1" x14ac:dyDescent="0.25">
      <c r="H623" s="11"/>
      <c r="I623" s="11"/>
      <c r="J623" s="11"/>
      <c r="K623" s="11"/>
    </row>
    <row r="624" spans="8:11" s="10" customFormat="1" x14ac:dyDescent="0.25">
      <c r="H624" s="11"/>
      <c r="I624" s="11"/>
      <c r="J624" s="11"/>
      <c r="K624" s="11"/>
    </row>
    <row r="625" spans="8:11" s="10" customFormat="1" x14ac:dyDescent="0.25">
      <c r="H625" s="11"/>
      <c r="I625" s="11"/>
      <c r="J625" s="11"/>
      <c r="K625" s="11"/>
    </row>
    <row r="626" spans="8:11" s="10" customFormat="1" x14ac:dyDescent="0.25">
      <c r="H626" s="11"/>
      <c r="I626" s="11"/>
      <c r="J626" s="11"/>
      <c r="K626" s="11"/>
    </row>
    <row r="627" spans="8:11" s="10" customFormat="1" x14ac:dyDescent="0.25">
      <c r="H627" s="11"/>
      <c r="I627" s="11"/>
      <c r="J627" s="11"/>
      <c r="K627" s="11"/>
    </row>
    <row r="628" spans="8:11" s="10" customFormat="1" x14ac:dyDescent="0.25">
      <c r="H628" s="11"/>
      <c r="I628" s="11"/>
      <c r="J628" s="11"/>
      <c r="K628" s="11"/>
    </row>
    <row r="629" spans="8:11" s="10" customFormat="1" x14ac:dyDescent="0.25">
      <c r="H629" s="11"/>
      <c r="I629" s="11"/>
      <c r="J629" s="11"/>
      <c r="K629" s="11"/>
    </row>
    <row r="630" spans="8:11" s="10" customFormat="1" x14ac:dyDescent="0.25">
      <c r="H630" s="11"/>
      <c r="I630" s="11"/>
      <c r="J630" s="11"/>
      <c r="K630" s="11"/>
    </row>
    <row r="631" spans="8:11" s="10" customFormat="1" x14ac:dyDescent="0.25">
      <c r="H631" s="11"/>
      <c r="I631" s="11"/>
      <c r="J631" s="11"/>
      <c r="K631" s="11"/>
    </row>
    <row r="632" spans="8:11" s="10" customFormat="1" x14ac:dyDescent="0.25">
      <c r="H632" s="11"/>
      <c r="I632" s="11"/>
      <c r="J632" s="11"/>
      <c r="K632" s="11"/>
    </row>
    <row r="633" spans="8:11" s="10" customFormat="1" x14ac:dyDescent="0.25">
      <c r="H633" s="11"/>
      <c r="I633" s="11"/>
      <c r="J633" s="11"/>
      <c r="K633" s="11"/>
    </row>
    <row r="634" spans="8:11" s="10" customFormat="1" x14ac:dyDescent="0.25">
      <c r="H634" s="11"/>
      <c r="I634" s="11"/>
      <c r="J634" s="11"/>
      <c r="K634" s="11"/>
    </row>
    <row r="635" spans="8:11" s="10" customFormat="1" x14ac:dyDescent="0.25">
      <c r="H635" s="11"/>
      <c r="I635" s="11"/>
      <c r="J635" s="11"/>
      <c r="K635" s="11"/>
    </row>
    <row r="636" spans="8:11" s="10" customFormat="1" x14ac:dyDescent="0.25">
      <c r="H636" s="11"/>
      <c r="I636" s="11"/>
      <c r="J636" s="11"/>
      <c r="K636" s="11"/>
    </row>
    <row r="637" spans="8:11" s="10" customFormat="1" x14ac:dyDescent="0.25">
      <c r="H637" s="11"/>
      <c r="I637" s="11"/>
      <c r="J637" s="11"/>
      <c r="K637" s="11"/>
    </row>
    <row r="638" spans="8:11" s="10" customFormat="1" x14ac:dyDescent="0.25">
      <c r="H638" s="11"/>
      <c r="I638" s="11"/>
      <c r="J638" s="11"/>
      <c r="K638" s="11"/>
    </row>
    <row r="639" spans="8:11" s="10" customFormat="1" x14ac:dyDescent="0.25">
      <c r="H639" s="11"/>
      <c r="I639" s="11"/>
      <c r="J639" s="11"/>
      <c r="K639" s="11"/>
    </row>
    <row r="640" spans="8:11" s="10" customFormat="1" x14ac:dyDescent="0.25">
      <c r="H640" s="11"/>
      <c r="I640" s="11"/>
      <c r="J640" s="11"/>
      <c r="K640" s="11"/>
    </row>
    <row r="641" spans="8:11" s="10" customFormat="1" x14ac:dyDescent="0.25">
      <c r="H641" s="11"/>
      <c r="I641" s="11"/>
      <c r="J641" s="11"/>
      <c r="K641" s="11"/>
    </row>
    <row r="642" spans="8:11" s="10" customFormat="1" x14ac:dyDescent="0.25">
      <c r="H642" s="11"/>
      <c r="I642" s="11"/>
      <c r="J642" s="11"/>
      <c r="K642" s="11"/>
    </row>
    <row r="643" spans="8:11" s="10" customFormat="1" x14ac:dyDescent="0.25">
      <c r="H643" s="11"/>
      <c r="I643" s="11"/>
      <c r="J643" s="11"/>
      <c r="K643" s="11"/>
    </row>
    <row r="644" spans="8:11" s="10" customFormat="1" x14ac:dyDescent="0.25">
      <c r="H644" s="11"/>
      <c r="I644" s="11"/>
      <c r="J644" s="11"/>
      <c r="K644" s="11"/>
    </row>
    <row r="645" spans="8:11" s="10" customFormat="1" x14ac:dyDescent="0.25">
      <c r="H645" s="11"/>
      <c r="I645" s="11"/>
      <c r="J645" s="11"/>
      <c r="K645" s="11"/>
    </row>
    <row r="646" spans="8:11" s="10" customFormat="1" x14ac:dyDescent="0.25">
      <c r="H646" s="11"/>
      <c r="I646" s="11"/>
      <c r="J646" s="11"/>
      <c r="K646" s="11"/>
    </row>
    <row r="647" spans="8:11" s="10" customFormat="1" x14ac:dyDescent="0.25">
      <c r="H647" s="11"/>
      <c r="I647" s="11"/>
      <c r="J647" s="11"/>
      <c r="K647" s="11"/>
    </row>
    <row r="648" spans="8:11" s="10" customFormat="1" x14ac:dyDescent="0.25">
      <c r="H648" s="11"/>
      <c r="I648" s="11"/>
      <c r="J648" s="11"/>
      <c r="K648" s="11"/>
    </row>
    <row r="649" spans="8:11" s="10" customFormat="1" x14ac:dyDescent="0.25">
      <c r="H649" s="11"/>
      <c r="I649" s="11"/>
      <c r="J649" s="11"/>
      <c r="K649" s="11"/>
    </row>
    <row r="650" spans="8:11" s="10" customFormat="1" x14ac:dyDescent="0.25">
      <c r="H650" s="11"/>
      <c r="I650" s="11"/>
      <c r="J650" s="11"/>
      <c r="K650" s="11"/>
    </row>
    <row r="651" spans="8:11" s="10" customFormat="1" x14ac:dyDescent="0.25">
      <c r="H651" s="11"/>
      <c r="I651" s="11"/>
      <c r="J651" s="11"/>
      <c r="K651" s="11"/>
    </row>
    <row r="652" spans="8:11" s="10" customFormat="1" x14ac:dyDescent="0.25">
      <c r="H652" s="11"/>
      <c r="I652" s="11"/>
      <c r="J652" s="11"/>
      <c r="K652" s="11"/>
    </row>
    <row r="653" spans="8:11" s="10" customFormat="1" x14ac:dyDescent="0.25">
      <c r="H653" s="11"/>
      <c r="I653" s="11"/>
      <c r="J653" s="11"/>
      <c r="K653" s="11"/>
    </row>
    <row r="654" spans="8:11" s="10" customFormat="1" x14ac:dyDescent="0.25">
      <c r="H654" s="11"/>
      <c r="I654" s="11"/>
      <c r="J654" s="11"/>
      <c r="K654" s="11"/>
    </row>
    <row r="655" spans="8:11" s="10" customFormat="1" x14ac:dyDescent="0.25">
      <c r="H655" s="11"/>
      <c r="I655" s="11"/>
      <c r="J655" s="11"/>
      <c r="K655" s="11"/>
    </row>
    <row r="656" spans="8:11" s="10" customFormat="1" x14ac:dyDescent="0.25">
      <c r="H656" s="11"/>
      <c r="I656" s="11"/>
      <c r="J656" s="11"/>
      <c r="K656" s="11"/>
    </row>
    <row r="657" spans="8:11" s="10" customFormat="1" x14ac:dyDescent="0.25">
      <c r="H657" s="11"/>
      <c r="I657" s="11"/>
      <c r="J657" s="11"/>
      <c r="K657" s="11"/>
    </row>
    <row r="658" spans="8:11" s="10" customFormat="1" x14ac:dyDescent="0.25">
      <c r="H658" s="11"/>
      <c r="I658" s="11"/>
      <c r="J658" s="11"/>
      <c r="K658" s="11"/>
    </row>
    <row r="659" spans="8:11" s="10" customFormat="1" x14ac:dyDescent="0.25">
      <c r="H659" s="11"/>
      <c r="I659" s="11"/>
      <c r="J659" s="11"/>
      <c r="K659" s="11"/>
    </row>
    <row r="660" spans="8:11" s="10" customFormat="1" x14ac:dyDescent="0.25">
      <c r="H660" s="11"/>
      <c r="I660" s="11"/>
      <c r="J660" s="11"/>
      <c r="K660" s="11"/>
    </row>
    <row r="661" spans="8:11" s="10" customFormat="1" x14ac:dyDescent="0.25">
      <c r="H661" s="11"/>
      <c r="I661" s="11"/>
      <c r="J661" s="11"/>
      <c r="K661" s="11"/>
    </row>
    <row r="662" spans="8:11" s="10" customFormat="1" x14ac:dyDescent="0.25">
      <c r="H662" s="11"/>
      <c r="I662" s="11"/>
      <c r="J662" s="11"/>
      <c r="K662" s="11"/>
    </row>
    <row r="663" spans="8:11" s="10" customFormat="1" x14ac:dyDescent="0.25">
      <c r="H663" s="11"/>
      <c r="I663" s="11"/>
      <c r="J663" s="11"/>
      <c r="K663" s="11"/>
    </row>
    <row r="664" spans="8:11" s="10" customFormat="1" x14ac:dyDescent="0.25">
      <c r="H664" s="11"/>
      <c r="I664" s="11"/>
      <c r="J664" s="11"/>
      <c r="K664" s="11"/>
    </row>
    <row r="665" spans="8:11" s="10" customFormat="1" x14ac:dyDescent="0.25">
      <c r="H665" s="11"/>
      <c r="I665" s="11"/>
      <c r="J665" s="11"/>
      <c r="K665" s="11"/>
    </row>
    <row r="666" spans="8:11" s="10" customFormat="1" x14ac:dyDescent="0.25">
      <c r="H666" s="11"/>
      <c r="I666" s="11"/>
      <c r="J666" s="11"/>
      <c r="K666" s="11"/>
    </row>
    <row r="667" spans="8:11" s="10" customFormat="1" x14ac:dyDescent="0.25">
      <c r="H667" s="11"/>
      <c r="I667" s="11"/>
      <c r="J667" s="11"/>
      <c r="K667" s="11"/>
    </row>
    <row r="668" spans="8:11" s="10" customFormat="1" x14ac:dyDescent="0.25">
      <c r="H668" s="11"/>
      <c r="I668" s="11"/>
      <c r="J668" s="11"/>
      <c r="K668" s="11"/>
    </row>
    <row r="669" spans="8:11" s="10" customFormat="1" x14ac:dyDescent="0.25">
      <c r="H669" s="11"/>
      <c r="I669" s="11"/>
      <c r="J669" s="11"/>
      <c r="K669" s="11"/>
    </row>
    <row r="670" spans="8:11" s="10" customFormat="1" x14ac:dyDescent="0.25">
      <c r="H670" s="11"/>
      <c r="I670" s="11"/>
      <c r="J670" s="11"/>
      <c r="K670" s="11"/>
    </row>
    <row r="671" spans="8:11" s="10" customFormat="1" x14ac:dyDescent="0.25">
      <c r="H671" s="11"/>
      <c r="I671" s="11"/>
      <c r="J671" s="11"/>
      <c r="K671" s="11"/>
    </row>
    <row r="672" spans="8:11" s="10" customFormat="1" x14ac:dyDescent="0.25">
      <c r="H672" s="11"/>
      <c r="I672" s="11"/>
      <c r="J672" s="11"/>
      <c r="K672" s="11"/>
    </row>
    <row r="673" spans="8:11" s="10" customFormat="1" x14ac:dyDescent="0.25">
      <c r="H673" s="11"/>
      <c r="I673" s="11"/>
      <c r="J673" s="11"/>
      <c r="K673" s="11"/>
    </row>
    <row r="674" spans="8:11" s="10" customFormat="1" x14ac:dyDescent="0.25">
      <c r="H674" s="11"/>
      <c r="I674" s="11"/>
      <c r="J674" s="11"/>
      <c r="K674" s="11"/>
    </row>
    <row r="675" spans="8:11" s="10" customFormat="1" x14ac:dyDescent="0.25">
      <c r="H675" s="11"/>
      <c r="I675" s="11"/>
      <c r="J675" s="11"/>
      <c r="K675" s="11"/>
    </row>
    <row r="676" spans="8:11" s="10" customFormat="1" x14ac:dyDescent="0.25">
      <c r="H676" s="11"/>
      <c r="I676" s="11"/>
      <c r="J676" s="11"/>
      <c r="K676" s="11"/>
    </row>
    <row r="677" spans="8:11" s="10" customFormat="1" x14ac:dyDescent="0.25">
      <c r="H677" s="11"/>
      <c r="I677" s="11"/>
      <c r="J677" s="11"/>
      <c r="K677" s="11"/>
    </row>
    <row r="678" spans="8:11" s="10" customFormat="1" x14ac:dyDescent="0.25">
      <c r="H678" s="11"/>
      <c r="I678" s="11"/>
      <c r="J678" s="11"/>
      <c r="K678" s="11"/>
    </row>
    <row r="679" spans="8:11" s="10" customFormat="1" x14ac:dyDescent="0.25">
      <c r="H679" s="11"/>
      <c r="I679" s="11"/>
      <c r="J679" s="11"/>
      <c r="K679" s="11"/>
    </row>
    <row r="680" spans="8:11" s="10" customFormat="1" x14ac:dyDescent="0.25">
      <c r="H680" s="11"/>
      <c r="I680" s="11"/>
      <c r="J680" s="11"/>
      <c r="K680" s="11"/>
    </row>
    <row r="681" spans="8:11" s="10" customFormat="1" x14ac:dyDescent="0.25">
      <c r="H681" s="11"/>
      <c r="I681" s="11"/>
      <c r="J681" s="11"/>
      <c r="K681" s="11"/>
    </row>
    <row r="682" spans="8:11" s="10" customFormat="1" x14ac:dyDescent="0.25">
      <c r="H682" s="11"/>
      <c r="I682" s="11"/>
      <c r="J682" s="11"/>
      <c r="K682" s="11"/>
    </row>
    <row r="683" spans="8:11" s="10" customFormat="1" x14ac:dyDescent="0.25">
      <c r="H683" s="11"/>
      <c r="I683" s="11"/>
      <c r="J683" s="11"/>
      <c r="K683" s="11"/>
    </row>
    <row r="684" spans="8:11" s="10" customFormat="1" x14ac:dyDescent="0.25">
      <c r="H684" s="11"/>
      <c r="I684" s="11"/>
      <c r="J684" s="11"/>
      <c r="K684" s="11"/>
    </row>
    <row r="685" spans="8:11" s="10" customFormat="1" x14ac:dyDescent="0.25">
      <c r="H685" s="11"/>
      <c r="I685" s="11"/>
      <c r="J685" s="11"/>
      <c r="K685" s="11"/>
    </row>
    <row r="686" spans="8:11" s="10" customFormat="1" x14ac:dyDescent="0.25">
      <c r="H686" s="11"/>
      <c r="I686" s="11"/>
      <c r="J686" s="11"/>
      <c r="K686" s="11"/>
    </row>
    <row r="687" spans="8:11" s="10" customFormat="1" x14ac:dyDescent="0.25">
      <c r="H687" s="11"/>
      <c r="I687" s="11"/>
      <c r="J687" s="11"/>
      <c r="K687" s="11"/>
    </row>
    <row r="688" spans="8:11" s="10" customFormat="1" x14ac:dyDescent="0.25">
      <c r="H688" s="11"/>
      <c r="I688" s="11"/>
      <c r="J688" s="11"/>
      <c r="K688" s="11"/>
    </row>
    <row r="689" spans="4:12" s="10" customFormat="1" x14ac:dyDescent="0.25">
      <c r="H689" s="11"/>
      <c r="I689" s="11"/>
      <c r="J689" s="11"/>
      <c r="K689" s="11"/>
    </row>
    <row r="690" spans="4:12" x14ac:dyDescent="0.25">
      <c r="D690" s="7"/>
      <c r="E690" s="7"/>
      <c r="F690" s="7"/>
      <c r="G690" s="7"/>
      <c r="L690" s="7"/>
    </row>
    <row r="691" spans="4:12" x14ac:dyDescent="0.25">
      <c r="D691" s="7"/>
      <c r="E691" s="7"/>
      <c r="F691" s="7"/>
      <c r="G691" s="7"/>
      <c r="L691" s="7"/>
    </row>
    <row r="692" spans="4:12" ht="25.5" customHeight="1" x14ac:dyDescent="0.25">
      <c r="D692" s="7"/>
      <c r="E692" s="7"/>
      <c r="F692" s="7"/>
      <c r="G692" s="7"/>
      <c r="L692" s="7"/>
    </row>
    <row r="693" spans="4:12" x14ac:dyDescent="0.25">
      <c r="D693" s="7"/>
      <c r="E693" s="7"/>
      <c r="F693" s="7"/>
      <c r="G693" s="7"/>
      <c r="L693" s="7"/>
    </row>
    <row r="694" spans="4:12" ht="26.25" customHeight="1" x14ac:dyDescent="0.25">
      <c r="D694" s="7"/>
      <c r="E694" s="7"/>
      <c r="F694" s="7"/>
      <c r="G694" s="7"/>
      <c r="L694" s="7"/>
    </row>
    <row r="695" spans="4:12" x14ac:dyDescent="0.25">
      <c r="D695" s="7"/>
      <c r="E695" s="7"/>
      <c r="F695" s="7"/>
      <c r="G695" s="7"/>
      <c r="L695" s="7"/>
    </row>
    <row r="696" spans="4:12" x14ac:dyDescent="0.25">
      <c r="D696" s="7"/>
      <c r="E696" s="7"/>
      <c r="F696" s="7"/>
      <c r="G696" s="7"/>
      <c r="L696" s="7"/>
    </row>
  </sheetData>
  <mergeCells count="14">
    <mergeCell ref="A1:M1"/>
    <mergeCell ref="A2:M2"/>
    <mergeCell ref="A4:B4"/>
    <mergeCell ref="C4:E4"/>
    <mergeCell ref="A5:B5"/>
    <mergeCell ref="C5:E5"/>
    <mergeCell ref="A9:B9"/>
    <mergeCell ref="C9:E9"/>
    <mergeCell ref="A6:B6"/>
    <mergeCell ref="C6:E6"/>
    <mergeCell ref="A7:B7"/>
    <mergeCell ref="C7:E7"/>
    <mergeCell ref="A8:B8"/>
    <mergeCell ref="C8:E8"/>
  </mergeCells>
  <dataValidations count="1">
    <dataValidation type="textLength" allowBlank="1" showInputMessage="1" showErrorMessage="1" error="You must enter a 10 digit Medicaid ID." sqref="D12" xr:uid="{00000000-0002-0000-0700-000000000000}">
      <formula1>10</formula1>
      <formula2>10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1000000}">
          <x14:formula1>
            <xm:f>'C:\Users\coulangm\AppData\Local\Microsoft\Windows\INetCache\Content.Outlook\8EAG1PCU\[SAPO_Report_Test Draft 05242019 with TP edits.xlsx]Data'!#REF!</xm:f>
          </x14:formula1>
          <xm:sqref>C5:G5</xm:sqref>
        </x14:dataValidation>
        <x14:dataValidation type="list" allowBlank="1" showInputMessage="1" xr:uid="{00000000-0002-0000-0700-000002000000}">
          <x14:formula1>
            <xm:f>Data!$B$3:$B$6</xm:f>
          </x14:formula1>
          <xm:sqref>K12:K35</xm:sqref>
        </x14:dataValidation>
        <x14:dataValidation type="list" allowBlank="1" showInputMessage="1" xr:uid="{00000000-0002-0000-0700-000003000000}">
          <x14:formula1>
            <xm:f>Data!$I$3:$I$29</xm:f>
          </x14:formula1>
          <xm:sqref>I12:I35</xm:sqref>
        </x14:dataValidation>
        <x14:dataValidation type="list" allowBlank="1" showInputMessage="1" xr:uid="{00000000-0002-0000-0700-000004000000}">
          <x14:formula1>
            <xm:f>Data!$J$3:$J$8</xm:f>
          </x14:formula1>
          <xm:sqref>J12:J35</xm:sqref>
        </x14:dataValidation>
        <x14:dataValidation type="list" allowBlank="1" showInputMessage="1" xr:uid="{00000000-0002-0000-0700-000005000000}">
          <x14:formula1>
            <xm:f>Data!$H$3:$H$30</xm:f>
          </x14:formula1>
          <xm:sqref>H12:H35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B2:J50"/>
  <sheetViews>
    <sheetView workbookViewId="0">
      <selection activeCell="H2" sqref="H2"/>
    </sheetView>
  </sheetViews>
  <sheetFormatPr defaultRowHeight="15.75" x14ac:dyDescent="0.25"/>
  <cols>
    <col min="1" max="7" width="9.140625" style="22"/>
    <col min="8" max="8" width="53.42578125" style="22" bestFit="1" customWidth="1"/>
    <col min="9" max="9" width="46.5703125" style="22" bestFit="1" customWidth="1"/>
    <col min="10" max="10" width="39.42578125" style="22" customWidth="1"/>
    <col min="11" max="16384" width="9.140625" style="22"/>
  </cols>
  <sheetData>
    <row r="2" spans="2:10" x14ac:dyDescent="0.25">
      <c r="H2" s="22" t="s">
        <v>60</v>
      </c>
      <c r="I2" s="22" t="s">
        <v>61</v>
      </c>
      <c r="J2" s="22" t="s">
        <v>62</v>
      </c>
    </row>
    <row r="3" spans="2:10" x14ac:dyDescent="0.25">
      <c r="B3" s="22" t="s">
        <v>27</v>
      </c>
      <c r="H3" s="22" t="s">
        <v>110</v>
      </c>
      <c r="I3" s="22" t="s">
        <v>64</v>
      </c>
      <c r="J3" s="73" t="s">
        <v>100</v>
      </c>
    </row>
    <row r="4" spans="2:10" x14ac:dyDescent="0.25">
      <c r="B4" s="22" t="s">
        <v>33</v>
      </c>
      <c r="H4" s="22" t="s">
        <v>111</v>
      </c>
      <c r="I4" s="22" t="s">
        <v>65</v>
      </c>
      <c r="J4" s="74" t="s">
        <v>20</v>
      </c>
    </row>
    <row r="5" spans="2:10" x14ac:dyDescent="0.25">
      <c r="B5" s="22" t="s">
        <v>28</v>
      </c>
      <c r="H5" s="22" t="s">
        <v>112</v>
      </c>
      <c r="I5" s="22" t="s">
        <v>63</v>
      </c>
      <c r="J5" s="22" t="s">
        <v>101</v>
      </c>
    </row>
    <row r="6" spans="2:10" x14ac:dyDescent="0.25">
      <c r="B6" s="22" t="s">
        <v>34</v>
      </c>
      <c r="H6" s="22" t="s">
        <v>113</v>
      </c>
      <c r="I6" s="22" t="s">
        <v>66</v>
      </c>
      <c r="J6" s="74" t="s">
        <v>102</v>
      </c>
    </row>
    <row r="7" spans="2:10" x14ac:dyDescent="0.25">
      <c r="H7" s="22" t="s">
        <v>114</v>
      </c>
      <c r="I7" s="22" t="s">
        <v>67</v>
      </c>
      <c r="J7" s="74" t="s">
        <v>103</v>
      </c>
    </row>
    <row r="8" spans="2:10" x14ac:dyDescent="0.25">
      <c r="H8" s="22" t="s">
        <v>115</v>
      </c>
      <c r="I8" s="22" t="s">
        <v>68</v>
      </c>
      <c r="J8" s="74" t="s">
        <v>21</v>
      </c>
    </row>
    <row r="9" spans="2:10" x14ac:dyDescent="0.25">
      <c r="B9" s="22" t="s">
        <v>42</v>
      </c>
      <c r="H9" s="22" t="s">
        <v>116</v>
      </c>
      <c r="I9" s="22" t="s">
        <v>69</v>
      </c>
      <c r="J9" s="74" t="s">
        <v>104</v>
      </c>
    </row>
    <row r="10" spans="2:10" x14ac:dyDescent="0.25">
      <c r="B10" s="22" t="s">
        <v>153</v>
      </c>
      <c r="H10" s="22" t="s">
        <v>107</v>
      </c>
      <c r="I10" s="22" t="s">
        <v>70</v>
      </c>
      <c r="J10" s="73" t="s">
        <v>22</v>
      </c>
    </row>
    <row r="11" spans="2:10" x14ac:dyDescent="0.25">
      <c r="B11" s="22" t="s">
        <v>16</v>
      </c>
      <c r="H11" s="22" t="s">
        <v>117</v>
      </c>
      <c r="I11" s="22" t="s">
        <v>86</v>
      </c>
      <c r="J11" s="73" t="s">
        <v>105</v>
      </c>
    </row>
    <row r="12" spans="2:10" x14ac:dyDescent="0.25">
      <c r="H12" s="22" t="s">
        <v>118</v>
      </c>
      <c r="I12" s="22" t="s">
        <v>71</v>
      </c>
    </row>
    <row r="13" spans="2:10" x14ac:dyDescent="0.25">
      <c r="H13" s="22" t="s">
        <v>119</v>
      </c>
      <c r="I13" s="22" t="s">
        <v>72</v>
      </c>
    </row>
    <row r="14" spans="2:10" x14ac:dyDescent="0.25">
      <c r="B14" s="22" t="s">
        <v>54</v>
      </c>
      <c r="H14" s="73" t="s">
        <v>38</v>
      </c>
      <c r="I14" s="22" t="s">
        <v>73</v>
      </c>
    </row>
    <row r="15" spans="2:10" x14ac:dyDescent="0.25">
      <c r="B15" s="22" t="s">
        <v>55</v>
      </c>
      <c r="H15" s="73" t="s">
        <v>120</v>
      </c>
      <c r="I15" s="22" t="s">
        <v>74</v>
      </c>
    </row>
    <row r="16" spans="2:10" x14ac:dyDescent="0.25">
      <c r="B16" s="22" t="s">
        <v>56</v>
      </c>
      <c r="H16" s="73" t="s">
        <v>152</v>
      </c>
      <c r="I16" s="22" t="s">
        <v>75</v>
      </c>
    </row>
    <row r="17" spans="2:9" x14ac:dyDescent="0.25">
      <c r="H17" s="73" t="s">
        <v>121</v>
      </c>
      <c r="I17" s="22" t="s">
        <v>76</v>
      </c>
    </row>
    <row r="18" spans="2:9" x14ac:dyDescent="0.25">
      <c r="H18" s="73" t="s">
        <v>122</v>
      </c>
      <c r="I18" s="22" t="s">
        <v>77</v>
      </c>
    </row>
    <row r="19" spans="2:9" x14ac:dyDescent="0.25">
      <c r="B19" s="22" t="s">
        <v>207</v>
      </c>
      <c r="H19" s="73" t="s">
        <v>123</v>
      </c>
      <c r="I19" s="22" t="s">
        <v>78</v>
      </c>
    </row>
    <row r="20" spans="2:9" x14ac:dyDescent="0.25">
      <c r="B20" s="22" t="s">
        <v>208</v>
      </c>
      <c r="H20" s="73" t="s">
        <v>124</v>
      </c>
      <c r="I20" s="22" t="s">
        <v>79</v>
      </c>
    </row>
    <row r="21" spans="2:9" x14ac:dyDescent="0.25">
      <c r="B21" s="22" t="s">
        <v>209</v>
      </c>
      <c r="H21" s="73" t="s">
        <v>125</v>
      </c>
      <c r="I21" s="22" t="s">
        <v>46</v>
      </c>
    </row>
    <row r="22" spans="2:9" x14ac:dyDescent="0.25">
      <c r="H22" s="73" t="s">
        <v>74</v>
      </c>
      <c r="I22" s="22" t="s">
        <v>80</v>
      </c>
    </row>
    <row r="23" spans="2:9" x14ac:dyDescent="0.25">
      <c r="H23" s="73" t="s">
        <v>126</v>
      </c>
      <c r="I23" s="22" t="s">
        <v>81</v>
      </c>
    </row>
    <row r="24" spans="2:9" x14ac:dyDescent="0.25">
      <c r="H24" s="73" t="s">
        <v>127</v>
      </c>
      <c r="I24" s="22" t="s">
        <v>82</v>
      </c>
    </row>
    <row r="25" spans="2:9" x14ac:dyDescent="0.25">
      <c r="H25" s="73" t="s">
        <v>128</v>
      </c>
      <c r="I25" s="22" t="s">
        <v>12</v>
      </c>
    </row>
    <row r="26" spans="2:9" x14ac:dyDescent="0.25">
      <c r="H26" s="73" t="s">
        <v>129</v>
      </c>
      <c r="I26" s="22" t="s">
        <v>11</v>
      </c>
    </row>
    <row r="27" spans="2:9" x14ac:dyDescent="0.25">
      <c r="H27" s="73" t="s">
        <v>130</v>
      </c>
      <c r="I27" s="22" t="s">
        <v>83</v>
      </c>
    </row>
    <row r="28" spans="2:9" x14ac:dyDescent="0.25">
      <c r="H28" s="73" t="s">
        <v>131</v>
      </c>
      <c r="I28" s="22" t="s">
        <v>84</v>
      </c>
    </row>
    <row r="29" spans="2:9" x14ac:dyDescent="0.25">
      <c r="H29" s="73" t="s">
        <v>132</v>
      </c>
      <c r="I29" s="22" t="s">
        <v>85</v>
      </c>
    </row>
    <row r="30" spans="2:9" x14ac:dyDescent="0.25">
      <c r="H30" s="73" t="s">
        <v>12</v>
      </c>
    </row>
    <row r="31" spans="2:9" x14ac:dyDescent="0.25">
      <c r="H31" s="73" t="s">
        <v>24</v>
      </c>
    </row>
    <row r="32" spans="2:9" x14ac:dyDescent="0.25">
      <c r="H32" s="73" t="s">
        <v>133</v>
      </c>
    </row>
    <row r="33" spans="8:8" x14ac:dyDescent="0.25">
      <c r="H33" s="73" t="s">
        <v>134</v>
      </c>
    </row>
    <row r="34" spans="8:8" x14ac:dyDescent="0.25">
      <c r="H34" s="73" t="s">
        <v>135</v>
      </c>
    </row>
    <row r="35" spans="8:8" x14ac:dyDescent="0.25">
      <c r="H35" s="73" t="s">
        <v>11</v>
      </c>
    </row>
    <row r="36" spans="8:8" x14ac:dyDescent="0.25">
      <c r="H36" t="s">
        <v>136</v>
      </c>
    </row>
    <row r="37" spans="8:8" x14ac:dyDescent="0.25">
      <c r="H37" t="s">
        <v>137</v>
      </c>
    </row>
    <row r="38" spans="8:8" x14ac:dyDescent="0.25">
      <c r="H38" t="s">
        <v>10</v>
      </c>
    </row>
    <row r="39" spans="8:8" x14ac:dyDescent="0.25">
      <c r="H39" t="s">
        <v>138</v>
      </c>
    </row>
    <row r="40" spans="8:8" x14ac:dyDescent="0.25">
      <c r="H40" t="s">
        <v>108</v>
      </c>
    </row>
    <row r="41" spans="8:8" x14ac:dyDescent="0.25">
      <c r="H41" t="s">
        <v>139</v>
      </c>
    </row>
    <row r="42" spans="8:8" x14ac:dyDescent="0.25">
      <c r="H42" t="s">
        <v>140</v>
      </c>
    </row>
    <row r="43" spans="8:8" x14ac:dyDescent="0.25">
      <c r="H43" t="s">
        <v>83</v>
      </c>
    </row>
    <row r="44" spans="8:8" x14ac:dyDescent="0.25">
      <c r="H44" t="s">
        <v>141</v>
      </c>
    </row>
    <row r="45" spans="8:8" x14ac:dyDescent="0.25">
      <c r="H45" t="s">
        <v>142</v>
      </c>
    </row>
    <row r="46" spans="8:8" x14ac:dyDescent="0.25">
      <c r="H46" t="s">
        <v>143</v>
      </c>
    </row>
    <row r="47" spans="8:8" x14ac:dyDescent="0.25">
      <c r="H47" t="s">
        <v>109</v>
      </c>
    </row>
    <row r="48" spans="8:8" x14ac:dyDescent="0.25">
      <c r="H48" t="s">
        <v>144</v>
      </c>
    </row>
    <row r="49" spans="8:8" x14ac:dyDescent="0.25">
      <c r="H49" t="s">
        <v>145</v>
      </c>
    </row>
    <row r="50" spans="8:8" x14ac:dyDescent="0.25">
      <c r="H50" t="s">
        <v>146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SMMC Authorization Overview</vt:lpstr>
      <vt:lpstr>Instructions</vt:lpstr>
      <vt:lpstr>SMMC Authorization Outcome</vt:lpstr>
      <vt:lpstr>Dental Authorization Overview</vt:lpstr>
      <vt:lpstr>Dental Authorization Outcome</vt:lpstr>
      <vt:lpstr>Authorization Timeliness</vt:lpstr>
      <vt:lpstr>Timeliness Outcome</vt:lpstr>
      <vt:lpstr>Pending Authorizations</vt:lpstr>
      <vt:lpstr>Data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Jett, Leila</dc:creator>
  <cp:lastModifiedBy>Rinaldi, Susan</cp:lastModifiedBy>
  <cp:lastPrinted>2019-07-26T16:13:19Z</cp:lastPrinted>
  <dcterms:created xsi:type="dcterms:W3CDTF">2018-05-15T19:34:54Z</dcterms:created>
  <dcterms:modified xsi:type="dcterms:W3CDTF">2022-03-18T15:26:24Z</dcterms:modified>
</cp:coreProperties>
</file>