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480" windowHeight="116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23" i="1" l="1"/>
  <c r="K49" i="1"/>
  <c r="K50" i="1"/>
  <c r="L45" i="1"/>
  <c r="I14" i="1"/>
  <c r="J14" i="1" s="1"/>
  <c r="I13" i="1"/>
  <c r="J13" i="1" s="1"/>
  <c r="I12" i="1"/>
  <c r="J12" i="1" s="1"/>
  <c r="K52" i="1" l="1"/>
  <c r="L54" i="1" s="1"/>
  <c r="L55" i="1" s="1"/>
  <c r="L59" i="1" s="1"/>
  <c r="J15" i="1"/>
  <c r="J17" i="1" s="1"/>
  <c r="M24" i="1" s="1"/>
  <c r="M25" i="1" s="1"/>
  <c r="M26" i="1" s="1"/>
  <c r="L24" i="1" l="1"/>
  <c r="I24" i="1" s="1"/>
  <c r="J31" i="1" s="1"/>
  <c r="J32" i="1" s="1"/>
  <c r="J35" i="1" s="1"/>
  <c r="L23" i="1"/>
  <c r="I23" i="1" s="1"/>
  <c r="I31" i="1" s="1"/>
  <c r="I32" i="1" s="1"/>
  <c r="I35" i="1" s="1"/>
  <c r="L26" i="1" l="1"/>
  <c r="I26" i="1" s="1"/>
  <c r="L31" i="1" s="1"/>
  <c r="L32" i="1" s="1"/>
  <c r="L35" i="1" s="1"/>
  <c r="L25" i="1"/>
  <c r="I25" i="1" s="1"/>
  <c r="K31" i="1" l="1"/>
  <c r="K32" i="1" s="1"/>
  <c r="K35" i="1" s="1"/>
  <c r="I37" i="1" s="1"/>
  <c r="L58" i="1" s="1"/>
  <c r="L61" i="1" s="1"/>
  <c r="I27" i="1"/>
</calcChain>
</file>

<file path=xl/sharedStrings.xml><?xml version="1.0" encoding="utf-8"?>
<sst xmlns="http://schemas.openxmlformats.org/spreadsheetml/2006/main" count="83" uniqueCount="73">
  <si>
    <t>The overall "EHR" amount is the sum over 4 years of (a) the base amount of $2,000,000 plus (b) the discharge related amount defined as</t>
  </si>
  <si>
    <t>$200 for the 1,150 through the 23,000 discharge for the 1st payment year then a pro-rated amount of 75% in yr 2, 50% in yr 3, and 25% in yr 4.</t>
  </si>
  <si>
    <t>For years 2-4 the rate of growth is assumed to be the previous 3 years' average.</t>
  </si>
  <si>
    <t>Step 1:</t>
  </si>
  <si>
    <t>% Inc</t>
  </si>
  <si>
    <t>Total % Inc</t>
  </si>
  <si>
    <t>Divide by 3 years</t>
  </si>
  <si>
    <t>The average annual growth rate over 3 years</t>
  </si>
  <si>
    <t>Step 2:</t>
  </si>
  <si>
    <t>Compute total discharge related amount using proper transition factors</t>
  </si>
  <si>
    <t xml:space="preserve">        &gt; discharges are capped at 23,000 each year</t>
  </si>
  <si>
    <t>Year 1</t>
  </si>
  <si>
    <t>(allowed dischg - 1,149) x $200</t>
  </si>
  <si>
    <t>allowd dischg</t>
  </si>
  <si>
    <t>Year 2</t>
  </si>
  <si>
    <t xml:space="preserve">((allowed dischg  - 1,149) x $200) </t>
  </si>
  <si>
    <t>Year 3</t>
  </si>
  <si>
    <t xml:space="preserve">((allowed dischg - 1,149) x $200) </t>
  </si>
  <si>
    <t>Year 4</t>
  </si>
  <si>
    <t>Total 4 year discharge-related amount</t>
  </si>
  <si>
    <t>Step 3:</t>
  </si>
  <si>
    <t>Compute the initial amount for 4 years</t>
  </si>
  <si>
    <t>Years 1 - 4 base amount of $2,000,000 per year</t>
  </si>
  <si>
    <t>Years 1-4 discharge related amount (step 2)</t>
  </si>
  <si>
    <t>Aggregate EHR amount for 4 years</t>
  </si>
  <si>
    <t>Step 4:</t>
  </si>
  <si>
    <t>Apply Transition Factor</t>
  </si>
  <si>
    <t>Step 5:</t>
  </si>
  <si>
    <t>Compute the overall EHR amount for 4 years</t>
  </si>
  <si>
    <t>Step 6:</t>
  </si>
  <si>
    <t>(estimated Medicaid inpatient-bed-days + estimated Medicaid HMO inpatient-bed-days) /</t>
  </si>
  <si>
    <t>Total Medicaid Days</t>
  </si>
  <si>
    <t>Total Medicaid HMO days</t>
  </si>
  <si>
    <t>Total Medicaid and HMO Medicaid days</t>
  </si>
  <si>
    <t>Total Hospital Charges</t>
  </si>
  <si>
    <t>Total Hospital Charges Less Charity Chgs</t>
  </si>
  <si>
    <t>divided by Total Hospital Charges</t>
  </si>
  <si>
    <t>Non-charity percentage</t>
  </si>
  <si>
    <t>Total Hospital Days</t>
  </si>
  <si>
    <t>Non-charity total Hospital Days</t>
  </si>
  <si>
    <t>(Total Medicaid and HMO Medicaid days) divide non-charity hospital days</t>
  </si>
  <si>
    <t>Step 7:</t>
  </si>
  <si>
    <t>Computation of Medicaid aggregate EHR incentive amount</t>
  </si>
  <si>
    <t>Medicaid Aggregate EHR Incentive Amount</t>
  </si>
  <si>
    <t>*</t>
  </si>
  <si>
    <t>Medicaid Hospital Incentive Payment Calculation</t>
  </si>
  <si>
    <r>
      <t xml:space="preserve"> </t>
    </r>
    <r>
      <rPr>
        <sz val="10"/>
        <color theme="1"/>
        <rFont val="Times New Roman"/>
        <family val="1"/>
      </rPr>
      <t>–  Total Discharges:</t>
    </r>
  </si>
  <si>
    <t>Previous Year</t>
  </si>
  <si>
    <t>Current Year</t>
  </si>
  <si>
    <t>Increase</t>
  </si>
  <si>
    <r>
      <t xml:space="preserve"> </t>
    </r>
    <r>
      <rPr>
        <sz val="10"/>
        <color theme="1"/>
        <rFont val="Times New Roman"/>
        <family val="1"/>
      </rPr>
      <t>–  Total Hospital Days:</t>
    </r>
  </si>
  <si>
    <t>Compute the average annual growth rate over 3 years using previous Medicaid cost reports.</t>
  </si>
  <si>
    <t>Computation of Medicaid Share from the Medicaid cost report</t>
  </si>
  <si>
    <t xml:space="preserve"> unpaid days)</t>
  </si>
  <si>
    <t>Uncompensated Care Charges</t>
  </si>
  <si>
    <t>(est. Medicaid IP-bed-days x ((est. total charges - est. uncompensated care charges) / est. total charges))</t>
  </si>
  <si>
    <r>
      <t xml:space="preserve"> </t>
    </r>
    <r>
      <rPr>
        <sz val="10"/>
        <color theme="1"/>
        <rFont val="Times New Roman"/>
        <family val="1"/>
      </rPr>
      <t>–  Total  Medicaid HMO Days:</t>
    </r>
  </si>
  <si>
    <t>• Excludes:  Nursery, Observation, and Swing Bed Days</t>
  </si>
  <si>
    <t>• Excludes:  Nursery, Observation, and Swing Bed Discharges</t>
  </si>
  <si>
    <t>• Excludes:  Nursery, Observation, Swing Bed Days and Unpaid Days</t>
  </si>
  <si>
    <t>Fiscal Year 2010</t>
  </si>
  <si>
    <t>Total discharges: S-3, Part 1, Col. 15, Line 14</t>
  </si>
  <si>
    <t>S-3, Part 1, Col. 7, Sum of Lines 1, 8-12</t>
  </si>
  <si>
    <t>S-3, Part 1, Col. 7, Line 2 (exluding</t>
  </si>
  <si>
    <t>C, Part 1, Col. 8, Line 200</t>
  </si>
  <si>
    <t>S-10, Line 20 (excluding bad debt)</t>
  </si>
  <si>
    <t>S-3, Part 1, Col. 8, Sum of Lines 1, 2, 8-12</t>
  </si>
  <si>
    <t>Florida Sample Hospital (Medicare Provider Number xx-xxxx) - Calculation of Medicaid EHR Incentive Payment</t>
  </si>
  <si>
    <t>Fiscal Year 2011</t>
  </si>
  <si>
    <t>Fiscal Year 2012</t>
  </si>
  <si>
    <t>INPUT FY 2013 Total Discharge: S-3, Part 1, Col. 15, Line 14</t>
  </si>
  <si>
    <t>Version 3.1</t>
  </si>
  <si>
    <t>Rev. December/2013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</si>
</sst>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i/>
      <sz val="10"/>
      <color theme="1"/>
      <name val="Cambria"/>
      <family val="1"/>
    </font>
    <font>
      <b/>
      <sz val="10"/>
      <color indexed="8"/>
      <name val="Cambria"/>
      <family val="1"/>
    </font>
    <font>
      <i/>
      <sz val="10"/>
      <color theme="1"/>
      <name val="Cambria"/>
      <family val="1"/>
    </font>
    <font>
      <sz val="10"/>
      <color rgb="FFFF0000"/>
      <name val="Cambria"/>
      <family val="1"/>
    </font>
    <font>
      <sz val="10"/>
      <color theme="1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i/>
      <sz val="10"/>
      <color indexed="8"/>
      <name val="Cambria"/>
      <family val="1"/>
    </font>
    <font>
      <i/>
      <sz val="10"/>
      <name val="Cambria"/>
      <family val="1"/>
    </font>
    <font>
      <b/>
      <i/>
      <sz val="10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64" fontId="3" fillId="0" borderId="0" xfId="1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2" fillId="0" borderId="0" xfId="1" applyNumberFormat="1" applyFont="1"/>
    <xf numFmtId="164" fontId="5" fillId="0" borderId="0" xfId="1" applyNumberFormat="1" applyFont="1"/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Fill="1"/>
    <xf numFmtId="10" fontId="2" fillId="0" borderId="0" xfId="2" applyNumberFormat="1" applyFont="1" applyFill="1"/>
    <xf numFmtId="165" fontId="2" fillId="0" borderId="0" xfId="2" applyNumberFormat="1" applyFont="1" applyFill="1"/>
    <xf numFmtId="10" fontId="2" fillId="0" borderId="1" xfId="2" applyNumberFormat="1" applyFont="1" applyFill="1" applyBorder="1"/>
    <xf numFmtId="164" fontId="2" fillId="0" borderId="1" xfId="1" applyNumberFormat="1" applyFont="1" applyFill="1" applyBorder="1"/>
    <xf numFmtId="164" fontId="2" fillId="0" borderId="0" xfId="1" quotePrefix="1" applyNumberFormat="1" applyFont="1"/>
    <xf numFmtId="164" fontId="2" fillId="0" borderId="1" xfId="1" applyNumberFormat="1" applyFont="1" applyBorder="1"/>
    <xf numFmtId="164" fontId="6" fillId="0" borderId="0" xfId="1" applyNumberFormat="1" applyFont="1" applyAlignment="1">
      <alignment horizontal="center"/>
    </xf>
    <xf numFmtId="164" fontId="7" fillId="0" borderId="0" xfId="1" applyNumberFormat="1" applyFont="1"/>
    <xf numFmtId="164" fontId="3" fillId="0" borderId="0" xfId="1" applyNumberFormat="1" applyFont="1"/>
    <xf numFmtId="164" fontId="2" fillId="0" borderId="2" xfId="1" applyNumberFormat="1" applyFont="1" applyBorder="1"/>
    <xf numFmtId="164" fontId="2" fillId="0" borderId="0" xfId="1" applyNumberFormat="1" applyFont="1" applyBorder="1"/>
    <xf numFmtId="164" fontId="8" fillId="0" borderId="2" xfId="1" applyNumberFormat="1" applyFont="1" applyBorder="1"/>
    <xf numFmtId="10" fontId="2" fillId="0" borderId="0" xfId="2" applyNumberFormat="1" applyFont="1"/>
    <xf numFmtId="164" fontId="2" fillId="0" borderId="2" xfId="1" applyNumberFormat="1" applyFont="1" applyFill="1" applyBorder="1"/>
    <xf numFmtId="10" fontId="2" fillId="0" borderId="1" xfId="2" applyNumberFormat="1" applyFont="1" applyBorder="1"/>
    <xf numFmtId="164" fontId="3" fillId="2" borderId="3" xfId="1" applyNumberFormat="1" applyFont="1" applyFill="1" applyBorder="1"/>
    <xf numFmtId="164" fontId="3" fillId="2" borderId="4" xfId="1" applyNumberFormat="1" applyFont="1" applyFill="1" applyBorder="1"/>
    <xf numFmtId="164" fontId="3" fillId="2" borderId="5" xfId="1" applyNumberFormat="1" applyFont="1" applyFill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Border="1"/>
    <xf numFmtId="0" fontId="9" fillId="0" borderId="0" xfId="0" applyFont="1" applyBorder="1"/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0" fontId="9" fillId="3" borderId="6" xfId="0" applyFont="1" applyFill="1" applyBorder="1" applyAlignment="1">
      <alignment horizontal="left" indent="1"/>
    </xf>
    <xf numFmtId="0" fontId="15" fillId="3" borderId="7" xfId="0" applyFont="1" applyFill="1" applyBorder="1"/>
    <xf numFmtId="0" fontId="0" fillId="3" borderId="7" xfId="0" applyFill="1" applyBorder="1"/>
    <xf numFmtId="0" fontId="9" fillId="3" borderId="7" xfId="0" applyFont="1" applyFill="1" applyBorder="1" applyAlignment="1">
      <alignment horizontal="left" indent="1"/>
    </xf>
    <xf numFmtId="0" fontId="0" fillId="3" borderId="8" xfId="0" applyFill="1" applyBorder="1"/>
    <xf numFmtId="0" fontId="9" fillId="3" borderId="9" xfId="0" applyFont="1" applyFill="1" applyBorder="1" applyAlignment="1">
      <alignment horizontal="left" indent="1"/>
    </xf>
    <xf numFmtId="0" fontId="15" fillId="3" borderId="10" xfId="0" applyFont="1" applyFill="1" applyBorder="1"/>
    <xf numFmtId="0" fontId="0" fillId="3" borderId="10" xfId="0" applyFill="1" applyBorder="1"/>
    <xf numFmtId="0" fontId="9" fillId="3" borderId="10" xfId="0" applyFont="1" applyFill="1" applyBorder="1" applyAlignment="1">
      <alignment horizontal="left" indent="1"/>
    </xf>
    <xf numFmtId="0" fontId="0" fillId="3" borderId="11" xfId="0" applyFill="1" applyBorder="1"/>
    <xf numFmtId="0" fontId="9" fillId="3" borderId="7" xfId="0" applyFont="1" applyFill="1" applyBorder="1"/>
    <xf numFmtId="0" fontId="17" fillId="0" borderId="0" xfId="0" applyFont="1" applyAlignment="1">
      <alignment horizontal="right"/>
    </xf>
    <xf numFmtId="164" fontId="18" fillId="0" borderId="0" xfId="1" applyNumberFormat="1" applyFont="1"/>
    <xf numFmtId="164" fontId="19" fillId="0" borderId="0" xfId="1" applyNumberFormat="1" applyFont="1" applyFill="1"/>
    <xf numFmtId="164" fontId="20" fillId="0" borderId="0" xfId="1" applyNumberFormat="1" applyFont="1"/>
    <xf numFmtId="164" fontId="20" fillId="0" borderId="0" xfId="1" applyNumberFormat="1" applyFont="1" applyAlignment="1">
      <alignment vertical="top"/>
    </xf>
    <xf numFmtId="0" fontId="0" fillId="3" borderId="1" xfId="0" applyFill="1" applyBorder="1"/>
    <xf numFmtId="0" fontId="17" fillId="0" borderId="0" xfId="0" applyFont="1" applyAlignment="1">
      <alignment horizontal="left"/>
    </xf>
    <xf numFmtId="164" fontId="20" fillId="0" borderId="0" xfId="1" applyNumberFormat="1" applyFont="1" applyAlignment="1">
      <alignment horizontal="lef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topLeftCell="A26" workbookViewId="0">
      <selection activeCell="T47" sqref="T47"/>
    </sheetView>
  </sheetViews>
  <sheetFormatPr defaultRowHeight="15" x14ac:dyDescent="0.25"/>
  <cols>
    <col min="1" max="1" width="0.28515625" customWidth="1"/>
    <col min="2" max="2" width="3" customWidth="1"/>
    <col min="3" max="3" width="6.85546875" customWidth="1"/>
    <col min="7" max="7" width="7.85546875" customWidth="1"/>
    <col min="8" max="8" width="8.42578125" customWidth="1"/>
    <col min="9" max="9" width="11.140625" customWidth="1"/>
    <col min="10" max="10" width="10.140625" customWidth="1"/>
    <col min="11" max="11" width="13.5703125" customWidth="1"/>
    <col min="12" max="12" width="13" customWidth="1"/>
    <col min="13" max="13" width="13.7109375" customWidth="1"/>
    <col min="18" max="18" width="10.28515625" customWidth="1"/>
    <col min="257" max="257" width="1.42578125" customWidth="1"/>
    <col min="258" max="258" width="3" customWidth="1"/>
    <col min="259" max="259" width="6.85546875" customWidth="1"/>
    <col min="263" max="263" width="7.85546875" customWidth="1"/>
    <col min="264" max="264" width="8.42578125" customWidth="1"/>
    <col min="265" max="265" width="11.140625" customWidth="1"/>
    <col min="266" max="266" width="10.140625" customWidth="1"/>
    <col min="267" max="267" width="13.5703125" customWidth="1"/>
    <col min="268" max="268" width="11.7109375" customWidth="1"/>
    <col min="269" max="269" width="13.7109375" customWidth="1"/>
    <col min="274" max="274" width="10.28515625" customWidth="1"/>
    <col min="513" max="513" width="1.42578125" customWidth="1"/>
    <col min="514" max="514" width="3" customWidth="1"/>
    <col min="515" max="515" width="6.85546875" customWidth="1"/>
    <col min="519" max="519" width="7.85546875" customWidth="1"/>
    <col min="520" max="520" width="8.42578125" customWidth="1"/>
    <col min="521" max="521" width="11.140625" customWidth="1"/>
    <col min="522" max="522" width="10.140625" customWidth="1"/>
    <col min="523" max="523" width="13.5703125" customWidth="1"/>
    <col min="524" max="524" width="11.7109375" customWidth="1"/>
    <col min="525" max="525" width="13.7109375" customWidth="1"/>
    <col min="530" max="530" width="10.28515625" customWidth="1"/>
    <col min="769" max="769" width="1.42578125" customWidth="1"/>
    <col min="770" max="770" width="3" customWidth="1"/>
    <col min="771" max="771" width="6.85546875" customWidth="1"/>
    <col min="775" max="775" width="7.85546875" customWidth="1"/>
    <col min="776" max="776" width="8.42578125" customWidth="1"/>
    <col min="777" max="777" width="11.140625" customWidth="1"/>
    <col min="778" max="778" width="10.140625" customWidth="1"/>
    <col min="779" max="779" width="13.5703125" customWidth="1"/>
    <col min="780" max="780" width="11.7109375" customWidth="1"/>
    <col min="781" max="781" width="13.7109375" customWidth="1"/>
    <col min="786" max="786" width="10.28515625" customWidth="1"/>
    <col min="1025" max="1025" width="1.42578125" customWidth="1"/>
    <col min="1026" max="1026" width="3" customWidth="1"/>
    <col min="1027" max="1027" width="6.85546875" customWidth="1"/>
    <col min="1031" max="1031" width="7.85546875" customWidth="1"/>
    <col min="1032" max="1032" width="8.42578125" customWidth="1"/>
    <col min="1033" max="1033" width="11.140625" customWidth="1"/>
    <col min="1034" max="1034" width="10.140625" customWidth="1"/>
    <col min="1035" max="1035" width="13.5703125" customWidth="1"/>
    <col min="1036" max="1036" width="11.7109375" customWidth="1"/>
    <col min="1037" max="1037" width="13.7109375" customWidth="1"/>
    <col min="1042" max="1042" width="10.28515625" customWidth="1"/>
    <col min="1281" max="1281" width="1.42578125" customWidth="1"/>
    <col min="1282" max="1282" width="3" customWidth="1"/>
    <col min="1283" max="1283" width="6.85546875" customWidth="1"/>
    <col min="1287" max="1287" width="7.85546875" customWidth="1"/>
    <col min="1288" max="1288" width="8.42578125" customWidth="1"/>
    <col min="1289" max="1289" width="11.140625" customWidth="1"/>
    <col min="1290" max="1290" width="10.140625" customWidth="1"/>
    <col min="1291" max="1291" width="13.5703125" customWidth="1"/>
    <col min="1292" max="1292" width="11.7109375" customWidth="1"/>
    <col min="1293" max="1293" width="13.7109375" customWidth="1"/>
    <col min="1298" max="1298" width="10.28515625" customWidth="1"/>
    <col min="1537" max="1537" width="1.42578125" customWidth="1"/>
    <col min="1538" max="1538" width="3" customWidth="1"/>
    <col min="1539" max="1539" width="6.85546875" customWidth="1"/>
    <col min="1543" max="1543" width="7.85546875" customWidth="1"/>
    <col min="1544" max="1544" width="8.42578125" customWidth="1"/>
    <col min="1545" max="1545" width="11.140625" customWidth="1"/>
    <col min="1546" max="1546" width="10.140625" customWidth="1"/>
    <col min="1547" max="1547" width="13.5703125" customWidth="1"/>
    <col min="1548" max="1548" width="11.7109375" customWidth="1"/>
    <col min="1549" max="1549" width="13.7109375" customWidth="1"/>
    <col min="1554" max="1554" width="10.28515625" customWidth="1"/>
    <col min="1793" max="1793" width="1.42578125" customWidth="1"/>
    <col min="1794" max="1794" width="3" customWidth="1"/>
    <col min="1795" max="1795" width="6.85546875" customWidth="1"/>
    <col min="1799" max="1799" width="7.85546875" customWidth="1"/>
    <col min="1800" max="1800" width="8.42578125" customWidth="1"/>
    <col min="1801" max="1801" width="11.140625" customWidth="1"/>
    <col min="1802" max="1802" width="10.140625" customWidth="1"/>
    <col min="1803" max="1803" width="13.5703125" customWidth="1"/>
    <col min="1804" max="1804" width="11.7109375" customWidth="1"/>
    <col min="1805" max="1805" width="13.7109375" customWidth="1"/>
    <col min="1810" max="1810" width="10.28515625" customWidth="1"/>
    <col min="2049" max="2049" width="1.42578125" customWidth="1"/>
    <col min="2050" max="2050" width="3" customWidth="1"/>
    <col min="2051" max="2051" width="6.85546875" customWidth="1"/>
    <col min="2055" max="2055" width="7.85546875" customWidth="1"/>
    <col min="2056" max="2056" width="8.42578125" customWidth="1"/>
    <col min="2057" max="2057" width="11.140625" customWidth="1"/>
    <col min="2058" max="2058" width="10.140625" customWidth="1"/>
    <col min="2059" max="2059" width="13.5703125" customWidth="1"/>
    <col min="2060" max="2060" width="11.7109375" customWidth="1"/>
    <col min="2061" max="2061" width="13.7109375" customWidth="1"/>
    <col min="2066" max="2066" width="10.28515625" customWidth="1"/>
    <col min="2305" max="2305" width="1.42578125" customWidth="1"/>
    <col min="2306" max="2306" width="3" customWidth="1"/>
    <col min="2307" max="2307" width="6.85546875" customWidth="1"/>
    <col min="2311" max="2311" width="7.85546875" customWidth="1"/>
    <col min="2312" max="2312" width="8.42578125" customWidth="1"/>
    <col min="2313" max="2313" width="11.140625" customWidth="1"/>
    <col min="2314" max="2314" width="10.140625" customWidth="1"/>
    <col min="2315" max="2315" width="13.5703125" customWidth="1"/>
    <col min="2316" max="2316" width="11.7109375" customWidth="1"/>
    <col min="2317" max="2317" width="13.7109375" customWidth="1"/>
    <col min="2322" max="2322" width="10.28515625" customWidth="1"/>
    <col min="2561" max="2561" width="1.42578125" customWidth="1"/>
    <col min="2562" max="2562" width="3" customWidth="1"/>
    <col min="2563" max="2563" width="6.85546875" customWidth="1"/>
    <col min="2567" max="2567" width="7.85546875" customWidth="1"/>
    <col min="2568" max="2568" width="8.42578125" customWidth="1"/>
    <col min="2569" max="2569" width="11.140625" customWidth="1"/>
    <col min="2570" max="2570" width="10.140625" customWidth="1"/>
    <col min="2571" max="2571" width="13.5703125" customWidth="1"/>
    <col min="2572" max="2572" width="11.7109375" customWidth="1"/>
    <col min="2573" max="2573" width="13.7109375" customWidth="1"/>
    <col min="2578" max="2578" width="10.28515625" customWidth="1"/>
    <col min="2817" max="2817" width="1.42578125" customWidth="1"/>
    <col min="2818" max="2818" width="3" customWidth="1"/>
    <col min="2819" max="2819" width="6.85546875" customWidth="1"/>
    <col min="2823" max="2823" width="7.85546875" customWidth="1"/>
    <col min="2824" max="2824" width="8.42578125" customWidth="1"/>
    <col min="2825" max="2825" width="11.140625" customWidth="1"/>
    <col min="2826" max="2826" width="10.140625" customWidth="1"/>
    <col min="2827" max="2827" width="13.5703125" customWidth="1"/>
    <col min="2828" max="2828" width="11.7109375" customWidth="1"/>
    <col min="2829" max="2829" width="13.7109375" customWidth="1"/>
    <col min="2834" max="2834" width="10.28515625" customWidth="1"/>
    <col min="3073" max="3073" width="1.42578125" customWidth="1"/>
    <col min="3074" max="3074" width="3" customWidth="1"/>
    <col min="3075" max="3075" width="6.85546875" customWidth="1"/>
    <col min="3079" max="3079" width="7.85546875" customWidth="1"/>
    <col min="3080" max="3080" width="8.42578125" customWidth="1"/>
    <col min="3081" max="3081" width="11.140625" customWidth="1"/>
    <col min="3082" max="3082" width="10.140625" customWidth="1"/>
    <col min="3083" max="3083" width="13.5703125" customWidth="1"/>
    <col min="3084" max="3084" width="11.7109375" customWidth="1"/>
    <col min="3085" max="3085" width="13.7109375" customWidth="1"/>
    <col min="3090" max="3090" width="10.28515625" customWidth="1"/>
    <col min="3329" max="3329" width="1.42578125" customWidth="1"/>
    <col min="3330" max="3330" width="3" customWidth="1"/>
    <col min="3331" max="3331" width="6.85546875" customWidth="1"/>
    <col min="3335" max="3335" width="7.85546875" customWidth="1"/>
    <col min="3336" max="3336" width="8.42578125" customWidth="1"/>
    <col min="3337" max="3337" width="11.140625" customWidth="1"/>
    <col min="3338" max="3338" width="10.140625" customWidth="1"/>
    <col min="3339" max="3339" width="13.5703125" customWidth="1"/>
    <col min="3340" max="3340" width="11.7109375" customWidth="1"/>
    <col min="3341" max="3341" width="13.7109375" customWidth="1"/>
    <col min="3346" max="3346" width="10.28515625" customWidth="1"/>
    <col min="3585" max="3585" width="1.42578125" customWidth="1"/>
    <col min="3586" max="3586" width="3" customWidth="1"/>
    <col min="3587" max="3587" width="6.85546875" customWidth="1"/>
    <col min="3591" max="3591" width="7.85546875" customWidth="1"/>
    <col min="3592" max="3592" width="8.42578125" customWidth="1"/>
    <col min="3593" max="3593" width="11.140625" customWidth="1"/>
    <col min="3594" max="3594" width="10.140625" customWidth="1"/>
    <col min="3595" max="3595" width="13.5703125" customWidth="1"/>
    <col min="3596" max="3596" width="11.7109375" customWidth="1"/>
    <col min="3597" max="3597" width="13.7109375" customWidth="1"/>
    <col min="3602" max="3602" width="10.28515625" customWidth="1"/>
    <col min="3841" max="3841" width="1.42578125" customWidth="1"/>
    <col min="3842" max="3842" width="3" customWidth="1"/>
    <col min="3843" max="3843" width="6.85546875" customWidth="1"/>
    <col min="3847" max="3847" width="7.85546875" customWidth="1"/>
    <col min="3848" max="3848" width="8.42578125" customWidth="1"/>
    <col min="3849" max="3849" width="11.140625" customWidth="1"/>
    <col min="3850" max="3850" width="10.140625" customWidth="1"/>
    <col min="3851" max="3851" width="13.5703125" customWidth="1"/>
    <col min="3852" max="3852" width="11.7109375" customWidth="1"/>
    <col min="3853" max="3853" width="13.7109375" customWidth="1"/>
    <col min="3858" max="3858" width="10.28515625" customWidth="1"/>
    <col min="4097" max="4097" width="1.42578125" customWidth="1"/>
    <col min="4098" max="4098" width="3" customWidth="1"/>
    <col min="4099" max="4099" width="6.85546875" customWidth="1"/>
    <col min="4103" max="4103" width="7.85546875" customWidth="1"/>
    <col min="4104" max="4104" width="8.42578125" customWidth="1"/>
    <col min="4105" max="4105" width="11.140625" customWidth="1"/>
    <col min="4106" max="4106" width="10.140625" customWidth="1"/>
    <col min="4107" max="4107" width="13.5703125" customWidth="1"/>
    <col min="4108" max="4108" width="11.7109375" customWidth="1"/>
    <col min="4109" max="4109" width="13.7109375" customWidth="1"/>
    <col min="4114" max="4114" width="10.28515625" customWidth="1"/>
    <col min="4353" max="4353" width="1.42578125" customWidth="1"/>
    <col min="4354" max="4354" width="3" customWidth="1"/>
    <col min="4355" max="4355" width="6.85546875" customWidth="1"/>
    <col min="4359" max="4359" width="7.85546875" customWidth="1"/>
    <col min="4360" max="4360" width="8.42578125" customWidth="1"/>
    <col min="4361" max="4361" width="11.140625" customWidth="1"/>
    <col min="4362" max="4362" width="10.140625" customWidth="1"/>
    <col min="4363" max="4363" width="13.5703125" customWidth="1"/>
    <col min="4364" max="4364" width="11.7109375" customWidth="1"/>
    <col min="4365" max="4365" width="13.7109375" customWidth="1"/>
    <col min="4370" max="4370" width="10.28515625" customWidth="1"/>
    <col min="4609" max="4609" width="1.42578125" customWidth="1"/>
    <col min="4610" max="4610" width="3" customWidth="1"/>
    <col min="4611" max="4611" width="6.85546875" customWidth="1"/>
    <col min="4615" max="4615" width="7.85546875" customWidth="1"/>
    <col min="4616" max="4616" width="8.42578125" customWidth="1"/>
    <col min="4617" max="4617" width="11.140625" customWidth="1"/>
    <col min="4618" max="4618" width="10.140625" customWidth="1"/>
    <col min="4619" max="4619" width="13.5703125" customWidth="1"/>
    <col min="4620" max="4620" width="11.7109375" customWidth="1"/>
    <col min="4621" max="4621" width="13.7109375" customWidth="1"/>
    <col min="4626" max="4626" width="10.28515625" customWidth="1"/>
    <col min="4865" max="4865" width="1.42578125" customWidth="1"/>
    <col min="4866" max="4866" width="3" customWidth="1"/>
    <col min="4867" max="4867" width="6.85546875" customWidth="1"/>
    <col min="4871" max="4871" width="7.85546875" customWidth="1"/>
    <col min="4872" max="4872" width="8.42578125" customWidth="1"/>
    <col min="4873" max="4873" width="11.140625" customWidth="1"/>
    <col min="4874" max="4874" width="10.140625" customWidth="1"/>
    <col min="4875" max="4875" width="13.5703125" customWidth="1"/>
    <col min="4876" max="4876" width="11.7109375" customWidth="1"/>
    <col min="4877" max="4877" width="13.7109375" customWidth="1"/>
    <col min="4882" max="4882" width="10.28515625" customWidth="1"/>
    <col min="5121" max="5121" width="1.42578125" customWidth="1"/>
    <col min="5122" max="5122" width="3" customWidth="1"/>
    <col min="5123" max="5123" width="6.85546875" customWidth="1"/>
    <col min="5127" max="5127" width="7.85546875" customWidth="1"/>
    <col min="5128" max="5128" width="8.42578125" customWidth="1"/>
    <col min="5129" max="5129" width="11.140625" customWidth="1"/>
    <col min="5130" max="5130" width="10.140625" customWidth="1"/>
    <col min="5131" max="5131" width="13.5703125" customWidth="1"/>
    <col min="5132" max="5132" width="11.7109375" customWidth="1"/>
    <col min="5133" max="5133" width="13.7109375" customWidth="1"/>
    <col min="5138" max="5138" width="10.28515625" customWidth="1"/>
    <col min="5377" max="5377" width="1.42578125" customWidth="1"/>
    <col min="5378" max="5378" width="3" customWidth="1"/>
    <col min="5379" max="5379" width="6.85546875" customWidth="1"/>
    <col min="5383" max="5383" width="7.85546875" customWidth="1"/>
    <col min="5384" max="5384" width="8.42578125" customWidth="1"/>
    <col min="5385" max="5385" width="11.140625" customWidth="1"/>
    <col min="5386" max="5386" width="10.140625" customWidth="1"/>
    <col min="5387" max="5387" width="13.5703125" customWidth="1"/>
    <col min="5388" max="5388" width="11.7109375" customWidth="1"/>
    <col min="5389" max="5389" width="13.7109375" customWidth="1"/>
    <col min="5394" max="5394" width="10.28515625" customWidth="1"/>
    <col min="5633" max="5633" width="1.42578125" customWidth="1"/>
    <col min="5634" max="5634" width="3" customWidth="1"/>
    <col min="5635" max="5635" width="6.85546875" customWidth="1"/>
    <col min="5639" max="5639" width="7.85546875" customWidth="1"/>
    <col min="5640" max="5640" width="8.42578125" customWidth="1"/>
    <col min="5641" max="5641" width="11.140625" customWidth="1"/>
    <col min="5642" max="5642" width="10.140625" customWidth="1"/>
    <col min="5643" max="5643" width="13.5703125" customWidth="1"/>
    <col min="5644" max="5644" width="11.7109375" customWidth="1"/>
    <col min="5645" max="5645" width="13.7109375" customWidth="1"/>
    <col min="5650" max="5650" width="10.28515625" customWidth="1"/>
    <col min="5889" max="5889" width="1.42578125" customWidth="1"/>
    <col min="5890" max="5890" width="3" customWidth="1"/>
    <col min="5891" max="5891" width="6.85546875" customWidth="1"/>
    <col min="5895" max="5895" width="7.85546875" customWidth="1"/>
    <col min="5896" max="5896" width="8.42578125" customWidth="1"/>
    <col min="5897" max="5897" width="11.140625" customWidth="1"/>
    <col min="5898" max="5898" width="10.140625" customWidth="1"/>
    <col min="5899" max="5899" width="13.5703125" customWidth="1"/>
    <col min="5900" max="5900" width="11.7109375" customWidth="1"/>
    <col min="5901" max="5901" width="13.7109375" customWidth="1"/>
    <col min="5906" max="5906" width="10.28515625" customWidth="1"/>
    <col min="6145" max="6145" width="1.42578125" customWidth="1"/>
    <col min="6146" max="6146" width="3" customWidth="1"/>
    <col min="6147" max="6147" width="6.85546875" customWidth="1"/>
    <col min="6151" max="6151" width="7.85546875" customWidth="1"/>
    <col min="6152" max="6152" width="8.42578125" customWidth="1"/>
    <col min="6153" max="6153" width="11.140625" customWidth="1"/>
    <col min="6154" max="6154" width="10.140625" customWidth="1"/>
    <col min="6155" max="6155" width="13.5703125" customWidth="1"/>
    <col min="6156" max="6156" width="11.7109375" customWidth="1"/>
    <col min="6157" max="6157" width="13.7109375" customWidth="1"/>
    <col min="6162" max="6162" width="10.28515625" customWidth="1"/>
    <col min="6401" max="6401" width="1.42578125" customWidth="1"/>
    <col min="6402" max="6402" width="3" customWidth="1"/>
    <col min="6403" max="6403" width="6.85546875" customWidth="1"/>
    <col min="6407" max="6407" width="7.85546875" customWidth="1"/>
    <col min="6408" max="6408" width="8.42578125" customWidth="1"/>
    <col min="6409" max="6409" width="11.140625" customWidth="1"/>
    <col min="6410" max="6410" width="10.140625" customWidth="1"/>
    <col min="6411" max="6411" width="13.5703125" customWidth="1"/>
    <col min="6412" max="6412" width="11.7109375" customWidth="1"/>
    <col min="6413" max="6413" width="13.7109375" customWidth="1"/>
    <col min="6418" max="6418" width="10.28515625" customWidth="1"/>
    <col min="6657" max="6657" width="1.42578125" customWidth="1"/>
    <col min="6658" max="6658" width="3" customWidth="1"/>
    <col min="6659" max="6659" width="6.85546875" customWidth="1"/>
    <col min="6663" max="6663" width="7.85546875" customWidth="1"/>
    <col min="6664" max="6664" width="8.42578125" customWidth="1"/>
    <col min="6665" max="6665" width="11.140625" customWidth="1"/>
    <col min="6666" max="6666" width="10.140625" customWidth="1"/>
    <col min="6667" max="6667" width="13.5703125" customWidth="1"/>
    <col min="6668" max="6668" width="11.7109375" customWidth="1"/>
    <col min="6669" max="6669" width="13.7109375" customWidth="1"/>
    <col min="6674" max="6674" width="10.28515625" customWidth="1"/>
    <col min="6913" max="6913" width="1.42578125" customWidth="1"/>
    <col min="6914" max="6914" width="3" customWidth="1"/>
    <col min="6915" max="6915" width="6.85546875" customWidth="1"/>
    <col min="6919" max="6919" width="7.85546875" customWidth="1"/>
    <col min="6920" max="6920" width="8.42578125" customWidth="1"/>
    <col min="6921" max="6921" width="11.140625" customWidth="1"/>
    <col min="6922" max="6922" width="10.140625" customWidth="1"/>
    <col min="6923" max="6923" width="13.5703125" customWidth="1"/>
    <col min="6924" max="6924" width="11.7109375" customWidth="1"/>
    <col min="6925" max="6925" width="13.7109375" customWidth="1"/>
    <col min="6930" max="6930" width="10.28515625" customWidth="1"/>
    <col min="7169" max="7169" width="1.42578125" customWidth="1"/>
    <col min="7170" max="7170" width="3" customWidth="1"/>
    <col min="7171" max="7171" width="6.85546875" customWidth="1"/>
    <col min="7175" max="7175" width="7.85546875" customWidth="1"/>
    <col min="7176" max="7176" width="8.42578125" customWidth="1"/>
    <col min="7177" max="7177" width="11.140625" customWidth="1"/>
    <col min="7178" max="7178" width="10.140625" customWidth="1"/>
    <col min="7179" max="7179" width="13.5703125" customWidth="1"/>
    <col min="7180" max="7180" width="11.7109375" customWidth="1"/>
    <col min="7181" max="7181" width="13.7109375" customWidth="1"/>
    <col min="7186" max="7186" width="10.28515625" customWidth="1"/>
    <col min="7425" max="7425" width="1.42578125" customWidth="1"/>
    <col min="7426" max="7426" width="3" customWidth="1"/>
    <col min="7427" max="7427" width="6.85546875" customWidth="1"/>
    <col min="7431" max="7431" width="7.85546875" customWidth="1"/>
    <col min="7432" max="7432" width="8.42578125" customWidth="1"/>
    <col min="7433" max="7433" width="11.140625" customWidth="1"/>
    <col min="7434" max="7434" width="10.140625" customWidth="1"/>
    <col min="7435" max="7435" width="13.5703125" customWidth="1"/>
    <col min="7436" max="7436" width="11.7109375" customWidth="1"/>
    <col min="7437" max="7437" width="13.7109375" customWidth="1"/>
    <col min="7442" max="7442" width="10.28515625" customWidth="1"/>
    <col min="7681" max="7681" width="1.42578125" customWidth="1"/>
    <col min="7682" max="7682" width="3" customWidth="1"/>
    <col min="7683" max="7683" width="6.85546875" customWidth="1"/>
    <col min="7687" max="7687" width="7.85546875" customWidth="1"/>
    <col min="7688" max="7688" width="8.42578125" customWidth="1"/>
    <col min="7689" max="7689" width="11.140625" customWidth="1"/>
    <col min="7690" max="7690" width="10.140625" customWidth="1"/>
    <col min="7691" max="7691" width="13.5703125" customWidth="1"/>
    <col min="7692" max="7692" width="11.7109375" customWidth="1"/>
    <col min="7693" max="7693" width="13.7109375" customWidth="1"/>
    <col min="7698" max="7698" width="10.28515625" customWidth="1"/>
    <col min="7937" max="7937" width="1.42578125" customWidth="1"/>
    <col min="7938" max="7938" width="3" customWidth="1"/>
    <col min="7939" max="7939" width="6.85546875" customWidth="1"/>
    <col min="7943" max="7943" width="7.85546875" customWidth="1"/>
    <col min="7944" max="7944" width="8.42578125" customWidth="1"/>
    <col min="7945" max="7945" width="11.140625" customWidth="1"/>
    <col min="7946" max="7946" width="10.140625" customWidth="1"/>
    <col min="7947" max="7947" width="13.5703125" customWidth="1"/>
    <col min="7948" max="7948" width="11.7109375" customWidth="1"/>
    <col min="7949" max="7949" width="13.7109375" customWidth="1"/>
    <col min="7954" max="7954" width="10.28515625" customWidth="1"/>
    <col min="8193" max="8193" width="1.42578125" customWidth="1"/>
    <col min="8194" max="8194" width="3" customWidth="1"/>
    <col min="8195" max="8195" width="6.85546875" customWidth="1"/>
    <col min="8199" max="8199" width="7.85546875" customWidth="1"/>
    <col min="8200" max="8200" width="8.42578125" customWidth="1"/>
    <col min="8201" max="8201" width="11.140625" customWidth="1"/>
    <col min="8202" max="8202" width="10.140625" customWidth="1"/>
    <col min="8203" max="8203" width="13.5703125" customWidth="1"/>
    <col min="8204" max="8204" width="11.7109375" customWidth="1"/>
    <col min="8205" max="8205" width="13.7109375" customWidth="1"/>
    <col min="8210" max="8210" width="10.28515625" customWidth="1"/>
    <col min="8449" max="8449" width="1.42578125" customWidth="1"/>
    <col min="8450" max="8450" width="3" customWidth="1"/>
    <col min="8451" max="8451" width="6.85546875" customWidth="1"/>
    <col min="8455" max="8455" width="7.85546875" customWidth="1"/>
    <col min="8456" max="8456" width="8.42578125" customWidth="1"/>
    <col min="8457" max="8457" width="11.140625" customWidth="1"/>
    <col min="8458" max="8458" width="10.140625" customWidth="1"/>
    <col min="8459" max="8459" width="13.5703125" customWidth="1"/>
    <col min="8460" max="8460" width="11.7109375" customWidth="1"/>
    <col min="8461" max="8461" width="13.7109375" customWidth="1"/>
    <col min="8466" max="8466" width="10.28515625" customWidth="1"/>
    <col min="8705" max="8705" width="1.42578125" customWidth="1"/>
    <col min="8706" max="8706" width="3" customWidth="1"/>
    <col min="8707" max="8707" width="6.85546875" customWidth="1"/>
    <col min="8711" max="8711" width="7.85546875" customWidth="1"/>
    <col min="8712" max="8712" width="8.42578125" customWidth="1"/>
    <col min="8713" max="8713" width="11.140625" customWidth="1"/>
    <col min="8714" max="8714" width="10.140625" customWidth="1"/>
    <col min="8715" max="8715" width="13.5703125" customWidth="1"/>
    <col min="8716" max="8716" width="11.7109375" customWidth="1"/>
    <col min="8717" max="8717" width="13.7109375" customWidth="1"/>
    <col min="8722" max="8722" width="10.28515625" customWidth="1"/>
    <col min="8961" max="8961" width="1.42578125" customWidth="1"/>
    <col min="8962" max="8962" width="3" customWidth="1"/>
    <col min="8963" max="8963" width="6.85546875" customWidth="1"/>
    <col min="8967" max="8967" width="7.85546875" customWidth="1"/>
    <col min="8968" max="8968" width="8.42578125" customWidth="1"/>
    <col min="8969" max="8969" width="11.140625" customWidth="1"/>
    <col min="8970" max="8970" width="10.140625" customWidth="1"/>
    <col min="8971" max="8971" width="13.5703125" customWidth="1"/>
    <col min="8972" max="8972" width="11.7109375" customWidth="1"/>
    <col min="8973" max="8973" width="13.7109375" customWidth="1"/>
    <col min="8978" max="8978" width="10.28515625" customWidth="1"/>
    <col min="9217" max="9217" width="1.42578125" customWidth="1"/>
    <col min="9218" max="9218" width="3" customWidth="1"/>
    <col min="9219" max="9219" width="6.85546875" customWidth="1"/>
    <col min="9223" max="9223" width="7.85546875" customWidth="1"/>
    <col min="9224" max="9224" width="8.42578125" customWidth="1"/>
    <col min="9225" max="9225" width="11.140625" customWidth="1"/>
    <col min="9226" max="9226" width="10.140625" customWidth="1"/>
    <col min="9227" max="9227" width="13.5703125" customWidth="1"/>
    <col min="9228" max="9228" width="11.7109375" customWidth="1"/>
    <col min="9229" max="9229" width="13.7109375" customWidth="1"/>
    <col min="9234" max="9234" width="10.28515625" customWidth="1"/>
    <col min="9473" max="9473" width="1.42578125" customWidth="1"/>
    <col min="9474" max="9474" width="3" customWidth="1"/>
    <col min="9475" max="9475" width="6.85546875" customWidth="1"/>
    <col min="9479" max="9479" width="7.85546875" customWidth="1"/>
    <col min="9480" max="9480" width="8.42578125" customWidth="1"/>
    <col min="9481" max="9481" width="11.140625" customWidth="1"/>
    <col min="9482" max="9482" width="10.140625" customWidth="1"/>
    <col min="9483" max="9483" width="13.5703125" customWidth="1"/>
    <col min="9484" max="9484" width="11.7109375" customWidth="1"/>
    <col min="9485" max="9485" width="13.7109375" customWidth="1"/>
    <col min="9490" max="9490" width="10.28515625" customWidth="1"/>
    <col min="9729" max="9729" width="1.42578125" customWidth="1"/>
    <col min="9730" max="9730" width="3" customWidth="1"/>
    <col min="9731" max="9731" width="6.85546875" customWidth="1"/>
    <col min="9735" max="9735" width="7.85546875" customWidth="1"/>
    <col min="9736" max="9736" width="8.42578125" customWidth="1"/>
    <col min="9737" max="9737" width="11.140625" customWidth="1"/>
    <col min="9738" max="9738" width="10.140625" customWidth="1"/>
    <col min="9739" max="9739" width="13.5703125" customWidth="1"/>
    <col min="9740" max="9740" width="11.7109375" customWidth="1"/>
    <col min="9741" max="9741" width="13.7109375" customWidth="1"/>
    <col min="9746" max="9746" width="10.28515625" customWidth="1"/>
    <col min="9985" max="9985" width="1.42578125" customWidth="1"/>
    <col min="9986" max="9986" width="3" customWidth="1"/>
    <col min="9987" max="9987" width="6.85546875" customWidth="1"/>
    <col min="9991" max="9991" width="7.85546875" customWidth="1"/>
    <col min="9992" max="9992" width="8.42578125" customWidth="1"/>
    <col min="9993" max="9993" width="11.140625" customWidth="1"/>
    <col min="9994" max="9994" width="10.140625" customWidth="1"/>
    <col min="9995" max="9995" width="13.5703125" customWidth="1"/>
    <col min="9996" max="9996" width="11.7109375" customWidth="1"/>
    <col min="9997" max="9997" width="13.7109375" customWidth="1"/>
    <col min="10002" max="10002" width="10.28515625" customWidth="1"/>
    <col min="10241" max="10241" width="1.42578125" customWidth="1"/>
    <col min="10242" max="10242" width="3" customWidth="1"/>
    <col min="10243" max="10243" width="6.85546875" customWidth="1"/>
    <col min="10247" max="10247" width="7.85546875" customWidth="1"/>
    <col min="10248" max="10248" width="8.42578125" customWidth="1"/>
    <col min="10249" max="10249" width="11.140625" customWidth="1"/>
    <col min="10250" max="10250" width="10.140625" customWidth="1"/>
    <col min="10251" max="10251" width="13.5703125" customWidth="1"/>
    <col min="10252" max="10252" width="11.7109375" customWidth="1"/>
    <col min="10253" max="10253" width="13.7109375" customWidth="1"/>
    <col min="10258" max="10258" width="10.28515625" customWidth="1"/>
    <col min="10497" max="10497" width="1.42578125" customWidth="1"/>
    <col min="10498" max="10498" width="3" customWidth="1"/>
    <col min="10499" max="10499" width="6.85546875" customWidth="1"/>
    <col min="10503" max="10503" width="7.85546875" customWidth="1"/>
    <col min="10504" max="10504" width="8.42578125" customWidth="1"/>
    <col min="10505" max="10505" width="11.140625" customWidth="1"/>
    <col min="10506" max="10506" width="10.140625" customWidth="1"/>
    <col min="10507" max="10507" width="13.5703125" customWidth="1"/>
    <col min="10508" max="10508" width="11.7109375" customWidth="1"/>
    <col min="10509" max="10509" width="13.7109375" customWidth="1"/>
    <col min="10514" max="10514" width="10.28515625" customWidth="1"/>
    <col min="10753" max="10753" width="1.42578125" customWidth="1"/>
    <col min="10754" max="10754" width="3" customWidth="1"/>
    <col min="10755" max="10755" width="6.85546875" customWidth="1"/>
    <col min="10759" max="10759" width="7.85546875" customWidth="1"/>
    <col min="10760" max="10760" width="8.42578125" customWidth="1"/>
    <col min="10761" max="10761" width="11.140625" customWidth="1"/>
    <col min="10762" max="10762" width="10.140625" customWidth="1"/>
    <col min="10763" max="10763" width="13.5703125" customWidth="1"/>
    <col min="10764" max="10764" width="11.7109375" customWidth="1"/>
    <col min="10765" max="10765" width="13.7109375" customWidth="1"/>
    <col min="10770" max="10770" width="10.28515625" customWidth="1"/>
    <col min="11009" max="11009" width="1.42578125" customWidth="1"/>
    <col min="11010" max="11010" width="3" customWidth="1"/>
    <col min="11011" max="11011" width="6.85546875" customWidth="1"/>
    <col min="11015" max="11015" width="7.85546875" customWidth="1"/>
    <col min="11016" max="11016" width="8.42578125" customWidth="1"/>
    <col min="11017" max="11017" width="11.140625" customWidth="1"/>
    <col min="11018" max="11018" width="10.140625" customWidth="1"/>
    <col min="11019" max="11019" width="13.5703125" customWidth="1"/>
    <col min="11020" max="11020" width="11.7109375" customWidth="1"/>
    <col min="11021" max="11021" width="13.7109375" customWidth="1"/>
    <col min="11026" max="11026" width="10.28515625" customWidth="1"/>
    <col min="11265" max="11265" width="1.42578125" customWidth="1"/>
    <col min="11266" max="11266" width="3" customWidth="1"/>
    <col min="11267" max="11267" width="6.85546875" customWidth="1"/>
    <col min="11271" max="11271" width="7.85546875" customWidth="1"/>
    <col min="11272" max="11272" width="8.42578125" customWidth="1"/>
    <col min="11273" max="11273" width="11.140625" customWidth="1"/>
    <col min="11274" max="11274" width="10.140625" customWidth="1"/>
    <col min="11275" max="11275" width="13.5703125" customWidth="1"/>
    <col min="11276" max="11276" width="11.7109375" customWidth="1"/>
    <col min="11277" max="11277" width="13.7109375" customWidth="1"/>
    <col min="11282" max="11282" width="10.28515625" customWidth="1"/>
    <col min="11521" max="11521" width="1.42578125" customWidth="1"/>
    <col min="11522" max="11522" width="3" customWidth="1"/>
    <col min="11523" max="11523" width="6.85546875" customWidth="1"/>
    <col min="11527" max="11527" width="7.85546875" customWidth="1"/>
    <col min="11528" max="11528" width="8.42578125" customWidth="1"/>
    <col min="11529" max="11529" width="11.140625" customWidth="1"/>
    <col min="11530" max="11530" width="10.140625" customWidth="1"/>
    <col min="11531" max="11531" width="13.5703125" customWidth="1"/>
    <col min="11532" max="11532" width="11.7109375" customWidth="1"/>
    <col min="11533" max="11533" width="13.7109375" customWidth="1"/>
    <col min="11538" max="11538" width="10.28515625" customWidth="1"/>
    <col min="11777" max="11777" width="1.42578125" customWidth="1"/>
    <col min="11778" max="11778" width="3" customWidth="1"/>
    <col min="11779" max="11779" width="6.85546875" customWidth="1"/>
    <col min="11783" max="11783" width="7.85546875" customWidth="1"/>
    <col min="11784" max="11784" width="8.42578125" customWidth="1"/>
    <col min="11785" max="11785" width="11.140625" customWidth="1"/>
    <col min="11786" max="11786" width="10.140625" customWidth="1"/>
    <col min="11787" max="11787" width="13.5703125" customWidth="1"/>
    <col min="11788" max="11788" width="11.7109375" customWidth="1"/>
    <col min="11789" max="11789" width="13.7109375" customWidth="1"/>
    <col min="11794" max="11794" width="10.28515625" customWidth="1"/>
    <col min="12033" max="12033" width="1.42578125" customWidth="1"/>
    <col min="12034" max="12034" width="3" customWidth="1"/>
    <col min="12035" max="12035" width="6.85546875" customWidth="1"/>
    <col min="12039" max="12039" width="7.85546875" customWidth="1"/>
    <col min="12040" max="12040" width="8.42578125" customWidth="1"/>
    <col min="12041" max="12041" width="11.140625" customWidth="1"/>
    <col min="12042" max="12042" width="10.140625" customWidth="1"/>
    <col min="12043" max="12043" width="13.5703125" customWidth="1"/>
    <col min="12044" max="12044" width="11.7109375" customWidth="1"/>
    <col min="12045" max="12045" width="13.7109375" customWidth="1"/>
    <col min="12050" max="12050" width="10.28515625" customWidth="1"/>
    <col min="12289" max="12289" width="1.42578125" customWidth="1"/>
    <col min="12290" max="12290" width="3" customWidth="1"/>
    <col min="12291" max="12291" width="6.85546875" customWidth="1"/>
    <col min="12295" max="12295" width="7.85546875" customWidth="1"/>
    <col min="12296" max="12296" width="8.42578125" customWidth="1"/>
    <col min="12297" max="12297" width="11.140625" customWidth="1"/>
    <col min="12298" max="12298" width="10.140625" customWidth="1"/>
    <col min="12299" max="12299" width="13.5703125" customWidth="1"/>
    <col min="12300" max="12300" width="11.7109375" customWidth="1"/>
    <col min="12301" max="12301" width="13.7109375" customWidth="1"/>
    <col min="12306" max="12306" width="10.28515625" customWidth="1"/>
    <col min="12545" max="12545" width="1.42578125" customWidth="1"/>
    <col min="12546" max="12546" width="3" customWidth="1"/>
    <col min="12547" max="12547" width="6.85546875" customWidth="1"/>
    <col min="12551" max="12551" width="7.85546875" customWidth="1"/>
    <col min="12552" max="12552" width="8.42578125" customWidth="1"/>
    <col min="12553" max="12553" width="11.140625" customWidth="1"/>
    <col min="12554" max="12554" width="10.140625" customWidth="1"/>
    <col min="12555" max="12555" width="13.5703125" customWidth="1"/>
    <col min="12556" max="12556" width="11.7109375" customWidth="1"/>
    <col min="12557" max="12557" width="13.7109375" customWidth="1"/>
    <col min="12562" max="12562" width="10.28515625" customWidth="1"/>
    <col min="12801" max="12801" width="1.42578125" customWidth="1"/>
    <col min="12802" max="12802" width="3" customWidth="1"/>
    <col min="12803" max="12803" width="6.85546875" customWidth="1"/>
    <col min="12807" max="12807" width="7.85546875" customWidth="1"/>
    <col min="12808" max="12808" width="8.42578125" customWidth="1"/>
    <col min="12809" max="12809" width="11.140625" customWidth="1"/>
    <col min="12810" max="12810" width="10.140625" customWidth="1"/>
    <col min="12811" max="12811" width="13.5703125" customWidth="1"/>
    <col min="12812" max="12812" width="11.7109375" customWidth="1"/>
    <col min="12813" max="12813" width="13.7109375" customWidth="1"/>
    <col min="12818" max="12818" width="10.28515625" customWidth="1"/>
    <col min="13057" max="13057" width="1.42578125" customWidth="1"/>
    <col min="13058" max="13058" width="3" customWidth="1"/>
    <col min="13059" max="13059" width="6.85546875" customWidth="1"/>
    <col min="13063" max="13063" width="7.85546875" customWidth="1"/>
    <col min="13064" max="13064" width="8.42578125" customWidth="1"/>
    <col min="13065" max="13065" width="11.140625" customWidth="1"/>
    <col min="13066" max="13066" width="10.140625" customWidth="1"/>
    <col min="13067" max="13067" width="13.5703125" customWidth="1"/>
    <col min="13068" max="13068" width="11.7109375" customWidth="1"/>
    <col min="13069" max="13069" width="13.7109375" customWidth="1"/>
    <col min="13074" max="13074" width="10.28515625" customWidth="1"/>
    <col min="13313" max="13313" width="1.42578125" customWidth="1"/>
    <col min="13314" max="13314" width="3" customWidth="1"/>
    <col min="13315" max="13315" width="6.85546875" customWidth="1"/>
    <col min="13319" max="13319" width="7.85546875" customWidth="1"/>
    <col min="13320" max="13320" width="8.42578125" customWidth="1"/>
    <col min="13321" max="13321" width="11.140625" customWidth="1"/>
    <col min="13322" max="13322" width="10.140625" customWidth="1"/>
    <col min="13323" max="13323" width="13.5703125" customWidth="1"/>
    <col min="13324" max="13324" width="11.7109375" customWidth="1"/>
    <col min="13325" max="13325" width="13.7109375" customWidth="1"/>
    <col min="13330" max="13330" width="10.28515625" customWidth="1"/>
    <col min="13569" max="13569" width="1.42578125" customWidth="1"/>
    <col min="13570" max="13570" width="3" customWidth="1"/>
    <col min="13571" max="13571" width="6.85546875" customWidth="1"/>
    <col min="13575" max="13575" width="7.85546875" customWidth="1"/>
    <col min="13576" max="13576" width="8.42578125" customWidth="1"/>
    <col min="13577" max="13577" width="11.140625" customWidth="1"/>
    <col min="13578" max="13578" width="10.140625" customWidth="1"/>
    <col min="13579" max="13579" width="13.5703125" customWidth="1"/>
    <col min="13580" max="13580" width="11.7109375" customWidth="1"/>
    <col min="13581" max="13581" width="13.7109375" customWidth="1"/>
    <col min="13586" max="13586" width="10.28515625" customWidth="1"/>
    <col min="13825" max="13825" width="1.42578125" customWidth="1"/>
    <col min="13826" max="13826" width="3" customWidth="1"/>
    <col min="13827" max="13827" width="6.85546875" customWidth="1"/>
    <col min="13831" max="13831" width="7.85546875" customWidth="1"/>
    <col min="13832" max="13832" width="8.42578125" customWidth="1"/>
    <col min="13833" max="13833" width="11.140625" customWidth="1"/>
    <col min="13834" max="13834" width="10.140625" customWidth="1"/>
    <col min="13835" max="13835" width="13.5703125" customWidth="1"/>
    <col min="13836" max="13836" width="11.7109375" customWidth="1"/>
    <col min="13837" max="13837" width="13.7109375" customWidth="1"/>
    <col min="13842" max="13842" width="10.28515625" customWidth="1"/>
    <col min="14081" max="14081" width="1.42578125" customWidth="1"/>
    <col min="14082" max="14082" width="3" customWidth="1"/>
    <col min="14083" max="14083" width="6.85546875" customWidth="1"/>
    <col min="14087" max="14087" width="7.85546875" customWidth="1"/>
    <col min="14088" max="14088" width="8.42578125" customWidth="1"/>
    <col min="14089" max="14089" width="11.140625" customWidth="1"/>
    <col min="14090" max="14090" width="10.140625" customWidth="1"/>
    <col min="14091" max="14091" width="13.5703125" customWidth="1"/>
    <col min="14092" max="14092" width="11.7109375" customWidth="1"/>
    <col min="14093" max="14093" width="13.7109375" customWidth="1"/>
    <col min="14098" max="14098" width="10.28515625" customWidth="1"/>
    <col min="14337" max="14337" width="1.42578125" customWidth="1"/>
    <col min="14338" max="14338" width="3" customWidth="1"/>
    <col min="14339" max="14339" width="6.85546875" customWidth="1"/>
    <col min="14343" max="14343" width="7.85546875" customWidth="1"/>
    <col min="14344" max="14344" width="8.42578125" customWidth="1"/>
    <col min="14345" max="14345" width="11.140625" customWidth="1"/>
    <col min="14346" max="14346" width="10.140625" customWidth="1"/>
    <col min="14347" max="14347" width="13.5703125" customWidth="1"/>
    <col min="14348" max="14348" width="11.7109375" customWidth="1"/>
    <col min="14349" max="14349" width="13.7109375" customWidth="1"/>
    <col min="14354" max="14354" width="10.28515625" customWidth="1"/>
    <col min="14593" max="14593" width="1.42578125" customWidth="1"/>
    <col min="14594" max="14594" width="3" customWidth="1"/>
    <col min="14595" max="14595" width="6.85546875" customWidth="1"/>
    <col min="14599" max="14599" width="7.85546875" customWidth="1"/>
    <col min="14600" max="14600" width="8.42578125" customWidth="1"/>
    <col min="14601" max="14601" width="11.140625" customWidth="1"/>
    <col min="14602" max="14602" width="10.140625" customWidth="1"/>
    <col min="14603" max="14603" width="13.5703125" customWidth="1"/>
    <col min="14604" max="14604" width="11.7109375" customWidth="1"/>
    <col min="14605" max="14605" width="13.7109375" customWidth="1"/>
    <col min="14610" max="14610" width="10.28515625" customWidth="1"/>
    <col min="14849" max="14849" width="1.42578125" customWidth="1"/>
    <col min="14850" max="14850" width="3" customWidth="1"/>
    <col min="14851" max="14851" width="6.85546875" customWidth="1"/>
    <col min="14855" max="14855" width="7.85546875" customWidth="1"/>
    <col min="14856" max="14856" width="8.42578125" customWidth="1"/>
    <col min="14857" max="14857" width="11.140625" customWidth="1"/>
    <col min="14858" max="14858" width="10.140625" customWidth="1"/>
    <col min="14859" max="14859" width="13.5703125" customWidth="1"/>
    <col min="14860" max="14860" width="11.7109375" customWidth="1"/>
    <col min="14861" max="14861" width="13.7109375" customWidth="1"/>
    <col min="14866" max="14866" width="10.28515625" customWidth="1"/>
    <col min="15105" max="15105" width="1.42578125" customWidth="1"/>
    <col min="15106" max="15106" width="3" customWidth="1"/>
    <col min="15107" max="15107" width="6.85546875" customWidth="1"/>
    <col min="15111" max="15111" width="7.85546875" customWidth="1"/>
    <col min="15112" max="15112" width="8.42578125" customWidth="1"/>
    <col min="15113" max="15113" width="11.140625" customWidth="1"/>
    <col min="15114" max="15114" width="10.140625" customWidth="1"/>
    <col min="15115" max="15115" width="13.5703125" customWidth="1"/>
    <col min="15116" max="15116" width="11.7109375" customWidth="1"/>
    <col min="15117" max="15117" width="13.7109375" customWidth="1"/>
    <col min="15122" max="15122" width="10.28515625" customWidth="1"/>
    <col min="15361" max="15361" width="1.42578125" customWidth="1"/>
    <col min="15362" max="15362" width="3" customWidth="1"/>
    <col min="15363" max="15363" width="6.85546875" customWidth="1"/>
    <col min="15367" max="15367" width="7.85546875" customWidth="1"/>
    <col min="15368" max="15368" width="8.42578125" customWidth="1"/>
    <col min="15369" max="15369" width="11.140625" customWidth="1"/>
    <col min="15370" max="15370" width="10.140625" customWidth="1"/>
    <col min="15371" max="15371" width="13.5703125" customWidth="1"/>
    <col min="15372" max="15372" width="11.7109375" customWidth="1"/>
    <col min="15373" max="15373" width="13.7109375" customWidth="1"/>
    <col min="15378" max="15378" width="10.28515625" customWidth="1"/>
    <col min="15617" max="15617" width="1.42578125" customWidth="1"/>
    <col min="15618" max="15618" width="3" customWidth="1"/>
    <col min="15619" max="15619" width="6.85546875" customWidth="1"/>
    <col min="15623" max="15623" width="7.85546875" customWidth="1"/>
    <col min="15624" max="15624" width="8.42578125" customWidth="1"/>
    <col min="15625" max="15625" width="11.140625" customWidth="1"/>
    <col min="15626" max="15626" width="10.140625" customWidth="1"/>
    <col min="15627" max="15627" width="13.5703125" customWidth="1"/>
    <col min="15628" max="15628" width="11.7109375" customWidth="1"/>
    <col min="15629" max="15629" width="13.7109375" customWidth="1"/>
    <col min="15634" max="15634" width="10.28515625" customWidth="1"/>
    <col min="15873" max="15873" width="1.42578125" customWidth="1"/>
    <col min="15874" max="15874" width="3" customWidth="1"/>
    <col min="15875" max="15875" width="6.85546875" customWidth="1"/>
    <col min="15879" max="15879" width="7.85546875" customWidth="1"/>
    <col min="15880" max="15880" width="8.42578125" customWidth="1"/>
    <col min="15881" max="15881" width="11.140625" customWidth="1"/>
    <col min="15882" max="15882" width="10.140625" customWidth="1"/>
    <col min="15883" max="15883" width="13.5703125" customWidth="1"/>
    <col min="15884" max="15884" width="11.7109375" customWidth="1"/>
    <col min="15885" max="15885" width="13.7109375" customWidth="1"/>
    <col min="15890" max="15890" width="10.28515625" customWidth="1"/>
    <col min="16129" max="16129" width="1.42578125" customWidth="1"/>
    <col min="16130" max="16130" width="3" customWidth="1"/>
    <col min="16131" max="16131" width="6.85546875" customWidth="1"/>
    <col min="16135" max="16135" width="7.85546875" customWidth="1"/>
    <col min="16136" max="16136" width="8.42578125" customWidth="1"/>
    <col min="16137" max="16137" width="11.140625" customWidth="1"/>
    <col min="16138" max="16138" width="10.140625" customWidth="1"/>
    <col min="16139" max="16139" width="13.5703125" customWidth="1"/>
    <col min="16140" max="16140" width="11.7109375" customWidth="1"/>
    <col min="16141" max="16141" width="13.7109375" customWidth="1"/>
    <col min="16146" max="16146" width="10.28515625" customWidth="1"/>
  </cols>
  <sheetData>
    <row r="1" spans="1:13" ht="5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2" t="s">
        <v>67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8.25" customHeight="1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1"/>
      <c r="B4" s="4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1"/>
      <c r="B5" s="4" t="s">
        <v>1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1"/>
      <c r="B6" s="4" t="s">
        <v>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9.75" customHeight="1" x14ac:dyDescent="0.25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1"/>
      <c r="B8" s="4"/>
      <c r="C8" s="5" t="s">
        <v>3</v>
      </c>
      <c r="D8" s="5" t="s">
        <v>51</v>
      </c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1"/>
      <c r="B9" s="4"/>
      <c r="C9" s="4"/>
      <c r="D9" s="47" t="s">
        <v>61</v>
      </c>
      <c r="E9" s="4"/>
      <c r="F9" s="4"/>
      <c r="G9" s="4"/>
      <c r="H9" s="4"/>
      <c r="I9" s="4"/>
      <c r="J9" s="4"/>
      <c r="K9" s="4"/>
      <c r="L9" s="4"/>
      <c r="M9" s="4"/>
    </row>
    <row r="10" spans="1:13" ht="9.75" customHeight="1" x14ac:dyDescent="0.25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0.75" customHeight="1" x14ac:dyDescent="0.25">
      <c r="A11" s="1"/>
      <c r="B11" s="4"/>
      <c r="C11" s="4"/>
      <c r="D11" s="4"/>
      <c r="E11" s="4"/>
      <c r="F11" s="4"/>
      <c r="G11" s="34" t="s">
        <v>47</v>
      </c>
      <c r="H11" s="34" t="s">
        <v>48</v>
      </c>
      <c r="I11" s="6" t="s">
        <v>49</v>
      </c>
      <c r="J11" s="6" t="s">
        <v>4</v>
      </c>
      <c r="K11" s="4"/>
      <c r="L11" s="4"/>
      <c r="M11" s="4"/>
    </row>
    <row r="12" spans="1:13" x14ac:dyDescent="0.25">
      <c r="A12" s="1"/>
      <c r="C12" s="4"/>
      <c r="D12" s="4" t="s">
        <v>60</v>
      </c>
      <c r="E12" s="4"/>
      <c r="F12" s="4"/>
      <c r="G12" s="7"/>
      <c r="H12" s="7"/>
      <c r="I12" s="7">
        <f>+H12-G12</f>
        <v>0</v>
      </c>
      <c r="J12" s="8" t="e">
        <f>+I12/G12</f>
        <v>#DIV/0!</v>
      </c>
      <c r="K12" s="7"/>
      <c r="L12" s="7"/>
      <c r="M12" s="4"/>
    </row>
    <row r="13" spans="1:13" x14ac:dyDescent="0.25">
      <c r="A13" s="1"/>
      <c r="C13" s="4"/>
      <c r="D13" s="4" t="s">
        <v>68</v>
      </c>
      <c r="E13" s="4"/>
      <c r="F13" s="4"/>
      <c r="G13" s="7"/>
      <c r="H13" s="7"/>
      <c r="I13" s="7">
        <f>+H13-G13</f>
        <v>0</v>
      </c>
      <c r="J13" s="8" t="e">
        <f>+I13/G13</f>
        <v>#DIV/0!</v>
      </c>
      <c r="K13" s="7"/>
      <c r="L13" s="7"/>
      <c r="M13" s="4"/>
    </row>
    <row r="14" spans="1:13" x14ac:dyDescent="0.25">
      <c r="A14" s="1"/>
      <c r="C14" s="4"/>
      <c r="D14" s="4" t="s">
        <v>69</v>
      </c>
      <c r="E14" s="4"/>
      <c r="F14" s="4"/>
      <c r="G14" s="7"/>
      <c r="H14" s="7"/>
      <c r="I14" s="7">
        <f>+H14-G14</f>
        <v>0</v>
      </c>
      <c r="J14" s="8" t="e">
        <f>+I14/G14</f>
        <v>#DIV/0!</v>
      </c>
      <c r="K14" s="7"/>
      <c r="L14" s="7"/>
      <c r="M14" s="4"/>
    </row>
    <row r="15" spans="1:13" x14ac:dyDescent="0.25">
      <c r="A15" s="1"/>
      <c r="B15" s="4"/>
      <c r="C15" s="4"/>
      <c r="D15" s="4"/>
      <c r="E15" s="4"/>
      <c r="F15" s="4" t="s">
        <v>5</v>
      </c>
      <c r="G15" s="7"/>
      <c r="H15" s="7"/>
      <c r="I15" s="7"/>
      <c r="J15" s="9" t="e">
        <f>+J14+J13+J12</f>
        <v>#DIV/0!</v>
      </c>
      <c r="K15" s="7"/>
      <c r="L15" s="7"/>
      <c r="M15" s="4"/>
    </row>
    <row r="16" spans="1:13" x14ac:dyDescent="0.25">
      <c r="A16" s="1"/>
      <c r="B16" s="4"/>
      <c r="C16" s="4"/>
      <c r="D16" s="4"/>
      <c r="E16" s="4"/>
      <c r="F16" s="4" t="s">
        <v>6</v>
      </c>
      <c r="G16" s="7"/>
      <c r="H16" s="7"/>
      <c r="I16" s="7"/>
      <c r="J16" s="7">
        <v>3</v>
      </c>
      <c r="K16" s="7"/>
      <c r="L16" s="7"/>
      <c r="M16" s="4"/>
    </row>
    <row r="17" spans="1:13" x14ac:dyDescent="0.25">
      <c r="A17" s="1"/>
      <c r="B17" s="4"/>
      <c r="C17" s="4"/>
      <c r="D17" s="4"/>
      <c r="E17" s="4" t="s">
        <v>7</v>
      </c>
      <c r="F17" s="4"/>
      <c r="G17" s="7"/>
      <c r="H17" s="7"/>
      <c r="I17" s="7"/>
      <c r="J17" s="10" t="e">
        <f>+J15/J16</f>
        <v>#DIV/0!</v>
      </c>
      <c r="K17" s="7"/>
      <c r="L17" s="7"/>
      <c r="M17" s="4"/>
    </row>
    <row r="18" spans="1:13" ht="9" customHeight="1" x14ac:dyDescent="0.25">
      <c r="A18" s="1"/>
      <c r="B18" s="4"/>
      <c r="C18" s="4"/>
      <c r="D18" s="4"/>
      <c r="E18" s="4"/>
      <c r="F18" s="4"/>
      <c r="G18" s="7"/>
      <c r="H18" s="7"/>
      <c r="I18" s="7"/>
      <c r="J18" s="7"/>
      <c r="K18" s="7"/>
      <c r="L18" s="7"/>
      <c r="M18" s="4"/>
    </row>
    <row r="19" spans="1:13" x14ac:dyDescent="0.25">
      <c r="A19" s="1"/>
      <c r="B19" s="4"/>
      <c r="C19" s="5" t="s">
        <v>8</v>
      </c>
      <c r="D19" s="5" t="s">
        <v>9</v>
      </c>
      <c r="E19" s="4"/>
      <c r="F19" s="4"/>
      <c r="G19" s="7"/>
      <c r="H19" s="7"/>
      <c r="I19" s="7"/>
      <c r="J19" s="7"/>
      <c r="K19" s="7"/>
      <c r="L19" s="7"/>
      <c r="M19" s="4"/>
    </row>
    <row r="20" spans="1:13" x14ac:dyDescent="0.25">
      <c r="A20" s="1"/>
      <c r="B20" s="4"/>
      <c r="C20" s="4"/>
      <c r="D20" s="4" t="s">
        <v>10</v>
      </c>
      <c r="E20" s="4"/>
      <c r="F20" s="4"/>
      <c r="G20" s="7"/>
      <c r="H20" s="7"/>
      <c r="I20" s="7"/>
      <c r="J20" s="7"/>
      <c r="K20" s="7"/>
      <c r="L20" s="7"/>
      <c r="M20" s="4"/>
    </row>
    <row r="21" spans="1:13" x14ac:dyDescent="0.25">
      <c r="A21" s="1"/>
      <c r="B21" s="4"/>
      <c r="C21" s="4"/>
      <c r="D21" s="48" t="s">
        <v>70</v>
      </c>
      <c r="E21" s="7"/>
      <c r="F21" s="7"/>
      <c r="G21" s="7"/>
      <c r="H21" s="7"/>
      <c r="I21" s="7"/>
      <c r="J21" s="7"/>
      <c r="K21" s="7"/>
      <c r="L21" s="11"/>
      <c r="M21" s="4"/>
    </row>
    <row r="22" spans="1:13" ht="7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1"/>
      <c r="B23" s="4"/>
      <c r="C23" s="4"/>
      <c r="D23" s="4" t="s">
        <v>11</v>
      </c>
      <c r="E23" s="12" t="s">
        <v>12</v>
      </c>
      <c r="F23" s="4"/>
      <c r="G23" s="4"/>
      <c r="H23" s="4"/>
      <c r="I23" s="4">
        <f>+(L23-1149)*200</f>
        <v>-229800</v>
      </c>
      <c r="J23" s="4"/>
      <c r="K23" s="4" t="s">
        <v>13</v>
      </c>
      <c r="L23" s="4">
        <f>IF(M23&lt;23001,M23,23000)</f>
        <v>0</v>
      </c>
      <c r="M23" s="4">
        <f>IF(L21&lt;23000, L21*(1), 23000)</f>
        <v>0</v>
      </c>
    </row>
    <row r="24" spans="1:13" x14ac:dyDescent="0.25">
      <c r="A24" s="1"/>
      <c r="B24" s="4"/>
      <c r="C24" s="4"/>
      <c r="D24" s="4" t="s">
        <v>14</v>
      </c>
      <c r="E24" s="12" t="s">
        <v>15</v>
      </c>
      <c r="F24" s="4"/>
      <c r="G24" s="4"/>
      <c r="H24" s="4"/>
      <c r="I24" s="4" t="e">
        <f>(+(L24-1149)*200)</f>
        <v>#DIV/0!</v>
      </c>
      <c r="J24" s="4"/>
      <c r="K24" s="4" t="s">
        <v>13</v>
      </c>
      <c r="L24" s="4" t="e">
        <f>IF(M24&lt;23001,M24,23000)</f>
        <v>#DIV/0!</v>
      </c>
      <c r="M24" s="4" t="e">
        <f>IF(M23&lt;23000,M23*(1+J17),23000)</f>
        <v>#DIV/0!</v>
      </c>
    </row>
    <row r="25" spans="1:13" x14ac:dyDescent="0.25">
      <c r="A25" s="1"/>
      <c r="B25" s="4"/>
      <c r="C25" s="4"/>
      <c r="D25" s="4" t="s">
        <v>16</v>
      </c>
      <c r="E25" s="12" t="s">
        <v>17</v>
      </c>
      <c r="F25" s="4"/>
      <c r="G25" s="4"/>
      <c r="H25" s="4"/>
      <c r="I25" s="4" t="e">
        <f>+((L25-1149)*200)</f>
        <v>#DIV/0!</v>
      </c>
      <c r="J25" s="4"/>
      <c r="K25" s="4" t="s">
        <v>13</v>
      </c>
      <c r="L25" s="4" t="e">
        <f>IF(M25&lt;23001,M25,23000)</f>
        <v>#DIV/0!</v>
      </c>
      <c r="M25" s="4" t="e">
        <f>IF(M24&lt;23000,M24*(1+J17),23000)</f>
        <v>#DIV/0!</v>
      </c>
    </row>
    <row r="26" spans="1:13" x14ac:dyDescent="0.25">
      <c r="A26" s="1"/>
      <c r="B26" s="4"/>
      <c r="C26" s="4"/>
      <c r="D26" s="4" t="s">
        <v>18</v>
      </c>
      <c r="E26" s="12" t="s">
        <v>17</v>
      </c>
      <c r="F26" s="4"/>
      <c r="G26" s="4"/>
      <c r="H26" s="4"/>
      <c r="I26" s="4" t="e">
        <f>+((L26-1149)*200)</f>
        <v>#DIV/0!</v>
      </c>
      <c r="J26" s="4"/>
      <c r="K26" s="4" t="s">
        <v>13</v>
      </c>
      <c r="L26" s="4" t="e">
        <f>IF(M26&lt;23001,M26,23000)</f>
        <v>#DIV/0!</v>
      </c>
      <c r="M26" s="4" t="e">
        <f>IF(M25&lt;23000,M25*(1+J17),23000)</f>
        <v>#DIV/0!</v>
      </c>
    </row>
    <row r="27" spans="1:13" x14ac:dyDescent="0.25">
      <c r="A27" s="1"/>
      <c r="B27" s="4"/>
      <c r="C27" s="4"/>
      <c r="D27" s="4" t="s">
        <v>19</v>
      </c>
      <c r="E27" s="4"/>
      <c r="F27" s="4"/>
      <c r="G27" s="4"/>
      <c r="H27" s="4"/>
      <c r="I27" s="13" t="e">
        <f>SUM(I23:I26)</f>
        <v>#DIV/0!</v>
      </c>
      <c r="J27" s="4"/>
      <c r="K27" s="4"/>
      <c r="L27" s="4"/>
      <c r="M27" s="4"/>
    </row>
    <row r="28" spans="1:13" ht="9.75" customHeight="1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1"/>
      <c r="B29" s="4"/>
      <c r="C29" s="5" t="s">
        <v>20</v>
      </c>
      <c r="D29" s="5" t="s">
        <v>21</v>
      </c>
      <c r="E29" s="4"/>
      <c r="F29" s="4"/>
      <c r="G29" s="4"/>
      <c r="H29" s="4"/>
      <c r="I29" s="14" t="s">
        <v>11</v>
      </c>
      <c r="J29" s="14" t="s">
        <v>14</v>
      </c>
      <c r="K29" s="14" t="s">
        <v>16</v>
      </c>
      <c r="L29" s="14" t="s">
        <v>18</v>
      </c>
      <c r="M29" s="4"/>
    </row>
    <row r="30" spans="1:13" x14ac:dyDescent="0.25">
      <c r="A30" s="1"/>
      <c r="B30" s="4"/>
      <c r="C30" s="4"/>
      <c r="D30" s="4" t="s">
        <v>22</v>
      </c>
      <c r="E30" s="4"/>
      <c r="F30" s="4"/>
      <c r="G30" s="4"/>
      <c r="H30" s="4"/>
      <c r="I30" s="4">
        <v>2000000</v>
      </c>
      <c r="J30" s="4">
        <v>2000000</v>
      </c>
      <c r="K30" s="4">
        <v>2000000</v>
      </c>
      <c r="L30" s="4">
        <v>2000000</v>
      </c>
      <c r="M30" s="4"/>
    </row>
    <row r="31" spans="1:13" x14ac:dyDescent="0.25">
      <c r="A31" s="1"/>
      <c r="B31" s="4"/>
      <c r="C31" s="4"/>
      <c r="D31" s="4" t="s">
        <v>23</v>
      </c>
      <c r="E31" s="4"/>
      <c r="F31" s="4"/>
      <c r="G31" s="4"/>
      <c r="H31" s="4"/>
      <c r="I31" s="4">
        <f>I23</f>
        <v>-229800</v>
      </c>
      <c r="J31" s="4" t="e">
        <f>I24</f>
        <v>#DIV/0!</v>
      </c>
      <c r="K31" s="4" t="e">
        <f>I25</f>
        <v>#DIV/0!</v>
      </c>
      <c r="L31" s="4" t="e">
        <f>I26</f>
        <v>#DIV/0!</v>
      </c>
      <c r="M31" s="4"/>
    </row>
    <row r="32" spans="1:13" x14ac:dyDescent="0.25">
      <c r="A32" s="1"/>
      <c r="B32" s="4"/>
      <c r="C32" s="4"/>
      <c r="D32" s="4" t="s">
        <v>24</v>
      </c>
      <c r="E32" s="4"/>
      <c r="F32" s="4"/>
      <c r="G32" s="4"/>
      <c r="H32" s="4"/>
      <c r="I32" s="13">
        <f>SUM(I30:I31)</f>
        <v>1770200</v>
      </c>
      <c r="J32" s="13" t="e">
        <f>SUM(J30:J31)</f>
        <v>#DIV/0!</v>
      </c>
      <c r="K32" s="13" t="e">
        <f>SUM(K30:K31)</f>
        <v>#DIV/0!</v>
      </c>
      <c r="L32" s="13" t="e">
        <f>SUM(L30:L31)</f>
        <v>#DIV/0!</v>
      </c>
      <c r="M32" s="4"/>
    </row>
    <row r="33" spans="1:13" x14ac:dyDescent="0.25">
      <c r="A33" s="1"/>
      <c r="B33" s="1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8.25" customHeight="1" x14ac:dyDescent="0.25">
      <c r="A34" s="1"/>
      <c r="B34" s="1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1"/>
      <c r="B35" s="4"/>
      <c r="C35" s="5" t="s">
        <v>25</v>
      </c>
      <c r="D35" s="16" t="s">
        <v>26</v>
      </c>
      <c r="E35" s="4"/>
      <c r="F35" s="4"/>
      <c r="G35" s="4"/>
      <c r="H35" s="4"/>
      <c r="I35" s="4">
        <f>I32*1</f>
        <v>1770200</v>
      </c>
      <c r="J35" s="4" t="e">
        <f>SUM(J32)*0.75</f>
        <v>#DIV/0!</v>
      </c>
      <c r="K35" s="4" t="e">
        <f>SUM(K32)*0.5</f>
        <v>#DIV/0!</v>
      </c>
      <c r="L35" s="4" t="e">
        <f>SUM(L32)*0.25</f>
        <v>#DIV/0!</v>
      </c>
      <c r="M35" s="4"/>
    </row>
    <row r="36" spans="1:13" ht="9.75" customHeight="1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1"/>
      <c r="B37" s="4"/>
      <c r="C37" s="5" t="s">
        <v>27</v>
      </c>
      <c r="D37" s="5" t="s">
        <v>28</v>
      </c>
      <c r="E37" s="4"/>
      <c r="F37" s="4"/>
      <c r="G37" s="4"/>
      <c r="H37" s="4"/>
      <c r="I37" s="4" t="e">
        <f>SUM(I35:L35)</f>
        <v>#DIV/0!</v>
      </c>
      <c r="J37" s="4"/>
      <c r="K37" s="4"/>
      <c r="L37" s="4"/>
      <c r="M37" s="4"/>
    </row>
    <row r="38" spans="1:13" ht="9" customHeight="1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1"/>
      <c r="B39" s="4"/>
      <c r="C39" s="5" t="s">
        <v>29</v>
      </c>
      <c r="D39" s="5" t="s">
        <v>52</v>
      </c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1"/>
      <c r="B40" s="4"/>
      <c r="C40" s="4"/>
      <c r="D40" s="12" t="s">
        <v>30</v>
      </c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1"/>
      <c r="B41" s="4"/>
      <c r="C41" s="4"/>
      <c r="D41" s="4" t="s">
        <v>55</v>
      </c>
      <c r="E41" s="4"/>
      <c r="F41" s="4"/>
      <c r="G41" s="4"/>
      <c r="H41" s="4"/>
      <c r="I41" s="4"/>
      <c r="J41" s="4"/>
      <c r="K41" s="4"/>
      <c r="L41" s="4"/>
      <c r="M41" s="4"/>
    </row>
    <row r="42" spans="1:13" ht="9.75" customHeight="1" x14ac:dyDescent="0.2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1"/>
      <c r="B43" s="4"/>
      <c r="C43" s="49" t="s">
        <v>62</v>
      </c>
      <c r="E43" s="4"/>
      <c r="F43" s="4"/>
      <c r="G43" s="4" t="s">
        <v>31</v>
      </c>
      <c r="H43" s="4"/>
      <c r="I43" s="4"/>
      <c r="J43" s="4"/>
      <c r="K43" s="4"/>
      <c r="L43" s="4"/>
      <c r="M43" s="4"/>
    </row>
    <row r="44" spans="1:13" x14ac:dyDescent="0.25">
      <c r="A44" s="1"/>
      <c r="B44" s="4"/>
      <c r="C44" s="53" t="s">
        <v>63</v>
      </c>
      <c r="D44" s="53"/>
      <c r="E44" s="53"/>
      <c r="F44" s="53"/>
      <c r="G44" s="4" t="s">
        <v>32</v>
      </c>
      <c r="H44" s="4"/>
      <c r="I44" s="4"/>
      <c r="J44" s="4"/>
      <c r="K44" s="17"/>
      <c r="L44" s="17"/>
      <c r="M44" s="4"/>
    </row>
    <row r="45" spans="1:13" x14ac:dyDescent="0.25">
      <c r="A45" s="1"/>
      <c r="B45" s="4"/>
      <c r="C45" s="50" t="s">
        <v>53</v>
      </c>
      <c r="D45" s="50"/>
      <c r="E45" s="50"/>
      <c r="F45" s="50"/>
      <c r="G45" s="4" t="s">
        <v>33</v>
      </c>
      <c r="H45" s="4"/>
      <c r="I45" s="4"/>
      <c r="J45" s="4"/>
      <c r="K45" s="4"/>
      <c r="L45" s="18">
        <f>+K44+K43</f>
        <v>0</v>
      </c>
      <c r="M45" s="4"/>
    </row>
    <row r="46" spans="1:13" ht="8.25" customHeight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1"/>
      <c r="B47" s="4"/>
      <c r="C47" s="53" t="s">
        <v>64</v>
      </c>
      <c r="D47" s="53"/>
      <c r="E47" s="53"/>
      <c r="F47" s="53"/>
      <c r="G47" s="4" t="s">
        <v>34</v>
      </c>
      <c r="H47" s="4"/>
      <c r="I47" s="4"/>
      <c r="J47" s="4"/>
      <c r="K47" s="4"/>
      <c r="L47" s="4"/>
      <c r="M47" s="4"/>
    </row>
    <row r="48" spans="1:13" x14ac:dyDescent="0.25">
      <c r="A48" s="1"/>
      <c r="B48" s="4"/>
      <c r="C48" s="49" t="s">
        <v>65</v>
      </c>
      <c r="D48" s="4"/>
      <c r="E48" s="4"/>
      <c r="F48" s="4"/>
      <c r="G48" s="4" t="s">
        <v>54</v>
      </c>
      <c r="H48" s="4"/>
      <c r="I48" s="4"/>
      <c r="J48" s="4"/>
      <c r="K48" s="19"/>
      <c r="L48" s="4"/>
      <c r="M48" s="4"/>
    </row>
    <row r="49" spans="1:15" x14ac:dyDescent="0.25">
      <c r="A49" s="1"/>
      <c r="B49" s="4"/>
      <c r="C49" s="4"/>
      <c r="D49" s="4"/>
      <c r="E49" s="4"/>
      <c r="F49" s="4"/>
      <c r="G49" s="4" t="s">
        <v>35</v>
      </c>
      <c r="H49" s="4"/>
      <c r="I49" s="4"/>
      <c r="J49" s="4"/>
      <c r="K49" s="4">
        <f>+K47-K48</f>
        <v>0</v>
      </c>
      <c r="L49" s="4"/>
      <c r="M49" s="4"/>
    </row>
    <row r="50" spans="1:15" x14ac:dyDescent="0.25">
      <c r="A50" s="1"/>
      <c r="B50" s="4"/>
      <c r="C50" s="4"/>
      <c r="D50" s="4"/>
      <c r="E50" s="4"/>
      <c r="F50" s="4"/>
      <c r="G50" s="4" t="s">
        <v>36</v>
      </c>
      <c r="H50" s="4"/>
      <c r="I50" s="4"/>
      <c r="J50" s="4"/>
      <c r="K50" s="17">
        <f>+K47</f>
        <v>0</v>
      </c>
      <c r="L50" s="4"/>
      <c r="M50" s="4"/>
    </row>
    <row r="51" spans="1:15" ht="9.75" customHeight="1" x14ac:dyDescent="0.25">
      <c r="A51" s="1"/>
      <c r="B51" s="4"/>
      <c r="C51" s="4"/>
      <c r="D51" s="4"/>
      <c r="E51" s="4"/>
      <c r="F51" s="4"/>
      <c r="G51" s="4"/>
      <c r="H51" s="4"/>
      <c r="I51" s="4"/>
      <c r="J51" s="4"/>
      <c r="K51" s="18"/>
      <c r="L51" s="4"/>
      <c r="M51" s="4"/>
    </row>
    <row r="52" spans="1:15" x14ac:dyDescent="0.25">
      <c r="A52" s="1"/>
      <c r="B52" s="4"/>
      <c r="C52" s="4"/>
      <c r="D52" s="4"/>
      <c r="E52" s="4"/>
      <c r="F52" s="4"/>
      <c r="G52" s="4" t="s">
        <v>37</v>
      </c>
      <c r="H52" s="4"/>
      <c r="I52" s="4"/>
      <c r="J52" s="4"/>
      <c r="K52" s="20" t="e">
        <f>+K49/K50</f>
        <v>#DIV/0!</v>
      </c>
      <c r="L52" s="4"/>
      <c r="M52" s="4"/>
    </row>
    <row r="53" spans="1:15" x14ac:dyDescent="0.25">
      <c r="A53" s="1"/>
      <c r="B53" s="4"/>
      <c r="C53" s="49" t="s">
        <v>66</v>
      </c>
      <c r="D53" s="4"/>
      <c r="E53" s="4"/>
      <c r="F53" s="4"/>
      <c r="G53" s="4" t="s">
        <v>38</v>
      </c>
      <c r="H53" s="4"/>
      <c r="I53" s="4"/>
      <c r="J53" s="4"/>
      <c r="K53" s="21"/>
      <c r="L53" s="17"/>
      <c r="M53" s="4"/>
    </row>
    <row r="54" spans="1:15" x14ac:dyDescent="0.25">
      <c r="A54" s="1"/>
      <c r="B54" s="4"/>
      <c r="C54" s="4"/>
      <c r="D54" s="4"/>
      <c r="E54" s="4"/>
      <c r="F54" s="4"/>
      <c r="G54" s="4" t="s">
        <v>39</v>
      </c>
      <c r="H54" s="4"/>
      <c r="I54" s="4"/>
      <c r="J54" s="4"/>
      <c r="K54" s="4"/>
      <c r="L54" s="4" t="e">
        <f>+K52*K53</f>
        <v>#DIV/0!</v>
      </c>
      <c r="M54" s="4"/>
    </row>
    <row r="55" spans="1:15" x14ac:dyDescent="0.25">
      <c r="A55" s="1"/>
      <c r="B55" s="4"/>
      <c r="C55" s="4"/>
      <c r="D55" s="4"/>
      <c r="E55" s="4" t="s">
        <v>40</v>
      </c>
      <c r="F55" s="4"/>
      <c r="G55" s="4"/>
      <c r="H55" s="4"/>
      <c r="I55" s="4"/>
      <c r="J55" s="4"/>
      <c r="K55" s="4"/>
      <c r="L55" s="22" t="e">
        <f>+L45/L54</f>
        <v>#DIV/0!</v>
      </c>
      <c r="M55" s="4"/>
    </row>
    <row r="56" spans="1:15" ht="9.75" customHeight="1" x14ac:dyDescent="0.25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5" x14ac:dyDescent="0.25">
      <c r="A57" s="1"/>
      <c r="B57" s="4"/>
      <c r="C57" s="5" t="s">
        <v>41</v>
      </c>
      <c r="D57" s="5" t="s">
        <v>42</v>
      </c>
      <c r="E57" s="4"/>
      <c r="F57" s="4"/>
      <c r="G57" s="4"/>
      <c r="H57" s="4"/>
      <c r="I57" s="4"/>
      <c r="J57" s="4"/>
      <c r="K57" s="4"/>
      <c r="L57" s="4"/>
      <c r="M57" s="4"/>
    </row>
    <row r="58" spans="1:15" x14ac:dyDescent="0.25">
      <c r="A58" s="1"/>
      <c r="B58" s="4"/>
      <c r="C58" s="4"/>
      <c r="D58" s="4" t="s">
        <v>24</v>
      </c>
      <c r="E58" s="4"/>
      <c r="F58" s="4"/>
      <c r="G58" s="4"/>
      <c r="H58" s="4"/>
      <c r="I58" s="4"/>
      <c r="J58" s="4"/>
      <c r="K58" s="18"/>
      <c r="L58" s="4" t="e">
        <f>I37</f>
        <v>#DIV/0!</v>
      </c>
      <c r="M58" s="4"/>
    </row>
    <row r="59" spans="1:15" x14ac:dyDescent="0.25">
      <c r="A59" s="1"/>
      <c r="B59" s="4"/>
      <c r="C59" s="4"/>
      <c r="D59" s="4" t="s">
        <v>40</v>
      </c>
      <c r="E59" s="4"/>
      <c r="F59" s="4"/>
      <c r="G59" s="4"/>
      <c r="H59" s="4"/>
      <c r="I59" s="4"/>
      <c r="J59" s="4"/>
      <c r="K59" s="4"/>
      <c r="L59" s="20" t="e">
        <f>+L55</f>
        <v>#DIV/0!</v>
      </c>
      <c r="M59" s="4"/>
    </row>
    <row r="60" spans="1:15" ht="9.75" customHeight="1" thickBot="1" x14ac:dyDescent="0.3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5" ht="15.75" thickBot="1" x14ac:dyDescent="0.3">
      <c r="A61" s="1"/>
      <c r="B61" s="4"/>
      <c r="C61" s="4"/>
      <c r="D61" s="4"/>
      <c r="E61" s="23" t="s">
        <v>43</v>
      </c>
      <c r="F61" s="24"/>
      <c r="G61" s="24"/>
      <c r="H61" s="24"/>
      <c r="I61" s="24"/>
      <c r="J61" s="24"/>
      <c r="K61" s="24"/>
      <c r="L61" s="25" t="e">
        <f>+L59*L58</f>
        <v>#DIV/0!</v>
      </c>
      <c r="M61" s="4"/>
    </row>
    <row r="62" spans="1:15" ht="11.25" customHeight="1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5" ht="21.75" customHeight="1" x14ac:dyDescent="0.25">
      <c r="B63" s="33" t="s">
        <v>44</v>
      </c>
      <c r="C63" s="32" t="s">
        <v>45</v>
      </c>
      <c r="D63" s="29"/>
      <c r="E63" s="29"/>
      <c r="F63" s="27"/>
      <c r="G63" s="27"/>
      <c r="O63" s="28"/>
    </row>
    <row r="64" spans="1:15" ht="9.75" customHeight="1" x14ac:dyDescent="0.25">
      <c r="C64" s="31"/>
      <c r="D64" s="30"/>
      <c r="E64" s="30"/>
    </row>
    <row r="65" spans="3:12" x14ac:dyDescent="0.25">
      <c r="C65" s="35" t="s">
        <v>46</v>
      </c>
      <c r="D65" s="36"/>
      <c r="E65" s="36"/>
      <c r="F65" s="37"/>
      <c r="G65" s="38" t="s">
        <v>58</v>
      </c>
      <c r="H65" s="51"/>
      <c r="I65" s="37"/>
      <c r="J65" s="37"/>
      <c r="K65" s="37"/>
      <c r="L65" s="39"/>
    </row>
    <row r="66" spans="3:12" x14ac:dyDescent="0.25">
      <c r="C66" s="40" t="s">
        <v>56</v>
      </c>
      <c r="D66" s="41"/>
      <c r="E66" s="41"/>
      <c r="F66" s="42"/>
      <c r="G66" s="43" t="s">
        <v>59</v>
      </c>
      <c r="H66" s="51"/>
      <c r="I66" s="41"/>
      <c r="J66" s="42"/>
      <c r="K66" s="42"/>
      <c r="L66" s="44"/>
    </row>
    <row r="67" spans="3:12" x14ac:dyDescent="0.25">
      <c r="C67" s="35" t="s">
        <v>50</v>
      </c>
      <c r="D67" s="45"/>
      <c r="E67" s="37"/>
      <c r="F67" s="37"/>
      <c r="G67" s="38" t="s">
        <v>57</v>
      </c>
      <c r="H67" s="51"/>
      <c r="I67" s="45"/>
      <c r="J67" s="37"/>
      <c r="K67" s="37"/>
      <c r="L67" s="39"/>
    </row>
    <row r="68" spans="3:12" x14ac:dyDescent="0.25">
      <c r="I68" s="26"/>
    </row>
    <row r="69" spans="3:12" x14ac:dyDescent="0.25">
      <c r="C69" s="52" t="s">
        <v>72</v>
      </c>
      <c r="L69" s="46" t="s">
        <v>71</v>
      </c>
    </row>
  </sheetData>
  <mergeCells count="2">
    <mergeCell ref="C44:F44"/>
    <mergeCell ref="C47:F47"/>
  </mergeCells>
  <pageMargins left="0.7" right="0.7" top="0.39" bottom="0.38" header="0.3" footer="0.3"/>
  <pageSetup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Bustos</dc:creator>
  <cp:lastModifiedBy>Kim Davis</cp:lastModifiedBy>
  <cp:lastPrinted>2011-08-19T19:59:23Z</cp:lastPrinted>
  <dcterms:created xsi:type="dcterms:W3CDTF">2011-03-25T14:47:13Z</dcterms:created>
  <dcterms:modified xsi:type="dcterms:W3CDTF">2015-02-11T19:55:55Z</dcterms:modified>
</cp:coreProperties>
</file>