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q3fsvip02\pdmd\MCPaCD\H - SMMC Report Guide\d_Templates\SMMC 3.0\Reporting Requirements\"/>
    </mc:Choice>
  </mc:AlternateContent>
  <xr:revisionPtr revIDLastSave="0" documentId="13_ncr:1_{0043CA46-1A4D-4499-9A21-65631BD6C620}" xr6:coauthVersionLast="47" xr6:coauthVersionMax="47" xr10:uidLastSave="{00000000-0000-0000-0000-000000000000}"/>
  <workbookProtection workbookAlgorithmName="SHA-512" workbookHashValue="xtrHv4uhQAr6WYAdrr/j1aITill9muETXnIld5x4Fj9WtRCASkWdnMYWcbShwJ0NDb99o+AQNfphxhYW+9RoWA==" workbookSaltValue="aF1iMk/NAAdXim/R/BA0wA==" workbookSpinCount="100000" lockStructure="1"/>
  <bookViews>
    <workbookView xWindow="-120" yWindow="-120" windowWidth="29040" windowHeight="15840" xr2:uid="{A1A34554-3656-4257-8DC1-4BFDB7F24843}"/>
  </bookViews>
  <sheets>
    <sheet name="Recovery Categories Defined" sheetId="8" r:id="rId1"/>
    <sheet name="Line by Line Field Definitions" sheetId="9" r:id="rId2"/>
    <sheet name="Summary of Waste" sheetId="7" r:id="rId3"/>
    <sheet name="JUL - Details of Waste" sheetId="2" r:id="rId4"/>
    <sheet name="AUG - Details of Waste" sheetId="3" r:id="rId5"/>
    <sheet name="SEP - Details of Waste" sheetId="4" r:id="rId6"/>
    <sheet name="OCT - Details of Waste" sheetId="5" r:id="rId7"/>
    <sheet name="NOV - Details of Waste" sheetId="18" r:id="rId8"/>
    <sheet name="DEC - Details of Waste" sheetId="19" r:id="rId9"/>
    <sheet name="JAN - Details of Waste" sheetId="20" r:id="rId10"/>
    <sheet name="FEB - Details of Waste" sheetId="21" r:id="rId11"/>
    <sheet name="MAR - Details of Waste" sheetId="22" r:id="rId12"/>
    <sheet name="APR - Details of Waste" sheetId="23" r:id="rId13"/>
    <sheet name="MAY - Details of Waste" sheetId="24" r:id="rId14"/>
    <sheet name="JUN - Details of Waste" sheetId="25" r:id="rId15"/>
    <sheet name="Lists" sheetId="1" state="hidden" r:id="rId16"/>
  </sheets>
  <definedNames>
    <definedName name="finalopq1" localSheetId="3">'JUL - Details of Waste'!$T:$T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7" l="1"/>
  <c r="G34" i="7"/>
  <c r="H33" i="7"/>
  <c r="G33" i="7"/>
  <c r="H32" i="7"/>
  <c r="G32" i="7"/>
  <c r="H31" i="7"/>
  <c r="G31" i="7"/>
  <c r="H30" i="7"/>
  <c r="G30" i="7"/>
  <c r="H29" i="7"/>
  <c r="G29" i="7"/>
  <c r="J34" i="7"/>
  <c r="I34" i="7"/>
  <c r="J33" i="7"/>
  <c r="I33" i="7"/>
  <c r="J32" i="7"/>
  <c r="I32" i="7"/>
  <c r="J31" i="7"/>
  <c r="I31" i="7"/>
  <c r="J30" i="7"/>
  <c r="I30" i="7"/>
  <c r="J29" i="7"/>
  <c r="I29" i="7"/>
  <c r="L34" i="7"/>
  <c r="K34" i="7"/>
  <c r="L33" i="7"/>
  <c r="K33" i="7"/>
  <c r="L32" i="7"/>
  <c r="K32" i="7"/>
  <c r="L31" i="7"/>
  <c r="K31" i="7"/>
  <c r="L30" i="7"/>
  <c r="K30" i="7"/>
  <c r="L29" i="7"/>
  <c r="K29" i="7"/>
  <c r="N34" i="7"/>
  <c r="M34" i="7"/>
  <c r="N33" i="7"/>
  <c r="M33" i="7"/>
  <c r="N32" i="7"/>
  <c r="M32" i="7"/>
  <c r="N31" i="7"/>
  <c r="M31" i="7"/>
  <c r="N30" i="7"/>
  <c r="M30" i="7"/>
  <c r="N29" i="7"/>
  <c r="M29" i="7"/>
  <c r="P34" i="7"/>
  <c r="O34" i="7"/>
  <c r="P33" i="7"/>
  <c r="O33" i="7"/>
  <c r="P32" i="7"/>
  <c r="O32" i="7"/>
  <c r="P31" i="7"/>
  <c r="O31" i="7"/>
  <c r="P30" i="7"/>
  <c r="O30" i="7"/>
  <c r="P29" i="7"/>
  <c r="O29" i="7"/>
  <c r="R34" i="7"/>
  <c r="Q34" i="7"/>
  <c r="R33" i="7"/>
  <c r="Q33" i="7"/>
  <c r="R32" i="7"/>
  <c r="Q32" i="7"/>
  <c r="R31" i="7"/>
  <c r="Q31" i="7"/>
  <c r="R30" i="7"/>
  <c r="Q30" i="7"/>
  <c r="R29" i="7"/>
  <c r="Q29" i="7"/>
  <c r="T34" i="7"/>
  <c r="S34" i="7"/>
  <c r="T33" i="7"/>
  <c r="S33" i="7"/>
  <c r="T32" i="7"/>
  <c r="S32" i="7"/>
  <c r="T31" i="7"/>
  <c r="S31" i="7"/>
  <c r="T30" i="7"/>
  <c r="S30" i="7"/>
  <c r="T29" i="7"/>
  <c r="S29" i="7"/>
  <c r="V34" i="7"/>
  <c r="U34" i="7"/>
  <c r="V33" i="7"/>
  <c r="U33" i="7"/>
  <c r="V32" i="7"/>
  <c r="U32" i="7"/>
  <c r="V31" i="7"/>
  <c r="U31" i="7"/>
  <c r="V30" i="7"/>
  <c r="U30" i="7"/>
  <c r="V29" i="7"/>
  <c r="U29" i="7"/>
  <c r="X34" i="7"/>
  <c r="W34" i="7"/>
  <c r="X33" i="7"/>
  <c r="W33" i="7"/>
  <c r="X32" i="7"/>
  <c r="W32" i="7"/>
  <c r="X31" i="7"/>
  <c r="W31" i="7"/>
  <c r="X30" i="7"/>
  <c r="W30" i="7"/>
  <c r="X29" i="7"/>
  <c r="W29" i="7"/>
  <c r="Z34" i="7"/>
  <c r="Y34" i="7"/>
  <c r="Z33" i="7"/>
  <c r="Y33" i="7"/>
  <c r="Z32" i="7"/>
  <c r="Y32" i="7"/>
  <c r="Z31" i="7"/>
  <c r="Y31" i="7"/>
  <c r="Z30" i="7"/>
  <c r="Y30" i="7"/>
  <c r="Z29" i="7"/>
  <c r="Y29" i="7"/>
  <c r="AB34" i="7"/>
  <c r="AA34" i="7"/>
  <c r="AB33" i="7"/>
  <c r="AA33" i="7"/>
  <c r="AB32" i="7"/>
  <c r="AA32" i="7"/>
  <c r="AB31" i="7"/>
  <c r="AA31" i="7"/>
  <c r="AB30" i="7"/>
  <c r="AA30" i="7"/>
  <c r="AB29" i="7"/>
  <c r="AA29" i="7"/>
  <c r="F34" i="7"/>
  <c r="AD34" i="7" s="1"/>
  <c r="F33" i="7"/>
  <c r="F32" i="7"/>
  <c r="F31" i="7"/>
  <c r="F30" i="7"/>
  <c r="AD30" i="7" s="1"/>
  <c r="F29" i="7"/>
  <c r="E34" i="7"/>
  <c r="E33" i="7"/>
  <c r="E32" i="7"/>
  <c r="E31" i="7"/>
  <c r="E30" i="7"/>
  <c r="E29" i="7"/>
  <c r="AB24" i="7"/>
  <c r="AA24" i="7"/>
  <c r="AB23" i="7"/>
  <c r="AA23" i="7"/>
  <c r="AB22" i="7"/>
  <c r="AA22" i="7"/>
  <c r="AB21" i="7"/>
  <c r="AA21" i="7"/>
  <c r="AB20" i="7"/>
  <c r="AA20" i="7"/>
  <c r="AB19" i="7"/>
  <c r="AA19" i="7"/>
  <c r="AB18" i="7"/>
  <c r="AA18" i="7"/>
  <c r="AB17" i="7"/>
  <c r="AA17" i="7"/>
  <c r="AB16" i="7"/>
  <c r="AA16" i="7"/>
  <c r="AB15" i="7"/>
  <c r="AA15" i="7"/>
  <c r="Z24" i="7"/>
  <c r="Y24" i="7"/>
  <c r="Z23" i="7"/>
  <c r="Y23" i="7"/>
  <c r="Z22" i="7"/>
  <c r="Y22" i="7"/>
  <c r="Z21" i="7"/>
  <c r="Y21" i="7"/>
  <c r="Z20" i="7"/>
  <c r="Y20" i="7"/>
  <c r="Z19" i="7"/>
  <c r="Y19" i="7"/>
  <c r="Z18" i="7"/>
  <c r="Y18" i="7"/>
  <c r="Z17" i="7"/>
  <c r="Y17" i="7"/>
  <c r="Z16" i="7"/>
  <c r="Y16" i="7"/>
  <c r="Z15" i="7"/>
  <c r="Y15" i="7"/>
  <c r="X24" i="7"/>
  <c r="W24" i="7"/>
  <c r="X23" i="7"/>
  <c r="W23" i="7"/>
  <c r="X22" i="7"/>
  <c r="W22" i="7"/>
  <c r="X21" i="7"/>
  <c r="W21" i="7"/>
  <c r="X20" i="7"/>
  <c r="W20" i="7"/>
  <c r="X19" i="7"/>
  <c r="W19" i="7"/>
  <c r="X18" i="7"/>
  <c r="W18" i="7"/>
  <c r="X17" i="7"/>
  <c r="W17" i="7"/>
  <c r="X16" i="7"/>
  <c r="W16" i="7"/>
  <c r="X15" i="7"/>
  <c r="W15" i="7"/>
  <c r="V24" i="7"/>
  <c r="U24" i="7"/>
  <c r="V23" i="7"/>
  <c r="U23" i="7"/>
  <c r="V22" i="7"/>
  <c r="U22" i="7"/>
  <c r="V21" i="7"/>
  <c r="U21" i="7"/>
  <c r="V20" i="7"/>
  <c r="U20" i="7"/>
  <c r="V19" i="7"/>
  <c r="U19" i="7"/>
  <c r="V18" i="7"/>
  <c r="U18" i="7"/>
  <c r="V17" i="7"/>
  <c r="U17" i="7"/>
  <c r="V16" i="7"/>
  <c r="U16" i="7"/>
  <c r="V15" i="7"/>
  <c r="U15" i="7"/>
  <c r="T24" i="7"/>
  <c r="S24" i="7"/>
  <c r="T23" i="7"/>
  <c r="S23" i="7"/>
  <c r="T22" i="7"/>
  <c r="S22" i="7"/>
  <c r="T21" i="7"/>
  <c r="S21" i="7"/>
  <c r="T20" i="7"/>
  <c r="S20" i="7"/>
  <c r="T19" i="7"/>
  <c r="S19" i="7"/>
  <c r="T18" i="7"/>
  <c r="S18" i="7"/>
  <c r="T17" i="7"/>
  <c r="S17" i="7"/>
  <c r="T16" i="7"/>
  <c r="S16" i="7"/>
  <c r="T15" i="7"/>
  <c r="S15" i="7"/>
  <c r="R24" i="7"/>
  <c r="Q24" i="7"/>
  <c r="R23" i="7"/>
  <c r="Q23" i="7"/>
  <c r="R22" i="7"/>
  <c r="Q22" i="7"/>
  <c r="R21" i="7"/>
  <c r="Q21" i="7"/>
  <c r="R20" i="7"/>
  <c r="Q20" i="7"/>
  <c r="R19" i="7"/>
  <c r="Q19" i="7"/>
  <c r="R18" i="7"/>
  <c r="Q18" i="7"/>
  <c r="R17" i="7"/>
  <c r="Q17" i="7"/>
  <c r="R16" i="7"/>
  <c r="Q16" i="7"/>
  <c r="R15" i="7"/>
  <c r="Q15" i="7"/>
  <c r="P24" i="7"/>
  <c r="O24" i="7"/>
  <c r="P23" i="7"/>
  <c r="O23" i="7"/>
  <c r="P22" i="7"/>
  <c r="O22" i="7"/>
  <c r="P21" i="7"/>
  <c r="O21" i="7"/>
  <c r="P20" i="7"/>
  <c r="O20" i="7"/>
  <c r="P19" i="7"/>
  <c r="O19" i="7"/>
  <c r="P18" i="7"/>
  <c r="O18" i="7"/>
  <c r="P17" i="7"/>
  <c r="O17" i="7"/>
  <c r="P16" i="7"/>
  <c r="O16" i="7"/>
  <c r="P15" i="7"/>
  <c r="O15" i="7"/>
  <c r="N24" i="7"/>
  <c r="M24" i="7"/>
  <c r="N23" i="7"/>
  <c r="M23" i="7"/>
  <c r="N22" i="7"/>
  <c r="M22" i="7"/>
  <c r="N21" i="7"/>
  <c r="M21" i="7"/>
  <c r="N20" i="7"/>
  <c r="M20" i="7"/>
  <c r="N19" i="7"/>
  <c r="M19" i="7"/>
  <c r="N18" i="7"/>
  <c r="M18" i="7"/>
  <c r="N17" i="7"/>
  <c r="M17" i="7"/>
  <c r="N16" i="7"/>
  <c r="M16" i="7"/>
  <c r="N15" i="7"/>
  <c r="M15" i="7"/>
  <c r="L24" i="7"/>
  <c r="K24" i="7"/>
  <c r="L23" i="7"/>
  <c r="K23" i="7"/>
  <c r="L22" i="7"/>
  <c r="K22" i="7"/>
  <c r="L21" i="7"/>
  <c r="K21" i="7"/>
  <c r="L20" i="7"/>
  <c r="K20" i="7"/>
  <c r="L19" i="7"/>
  <c r="K19" i="7"/>
  <c r="L18" i="7"/>
  <c r="K18" i="7"/>
  <c r="L17" i="7"/>
  <c r="K17" i="7"/>
  <c r="L16" i="7"/>
  <c r="K16" i="7"/>
  <c r="L15" i="7"/>
  <c r="K15" i="7"/>
  <c r="J24" i="7"/>
  <c r="I24" i="7"/>
  <c r="J23" i="7"/>
  <c r="I23" i="7"/>
  <c r="J22" i="7"/>
  <c r="I22" i="7"/>
  <c r="J21" i="7"/>
  <c r="AD21" i="7" s="1"/>
  <c r="I21" i="7"/>
  <c r="J20" i="7"/>
  <c r="I20" i="7"/>
  <c r="J19" i="7"/>
  <c r="I19" i="7"/>
  <c r="J18" i="7"/>
  <c r="I18" i="7"/>
  <c r="J17" i="7"/>
  <c r="AD17" i="7" s="1"/>
  <c r="I17" i="7"/>
  <c r="J16" i="7"/>
  <c r="I16" i="7"/>
  <c r="J15" i="7"/>
  <c r="I15" i="7"/>
  <c r="H24" i="7"/>
  <c r="G24" i="7"/>
  <c r="H23" i="7"/>
  <c r="G23" i="7"/>
  <c r="H22" i="7"/>
  <c r="G22" i="7"/>
  <c r="AC22" i="7" s="1"/>
  <c r="H21" i="7"/>
  <c r="G21" i="7"/>
  <c r="H20" i="7"/>
  <c r="G20" i="7"/>
  <c r="H19" i="7"/>
  <c r="G19" i="7"/>
  <c r="H18" i="7"/>
  <c r="G18" i="7"/>
  <c r="AC18" i="7" s="1"/>
  <c r="H17" i="7"/>
  <c r="G17" i="7"/>
  <c r="H16" i="7"/>
  <c r="G16" i="7"/>
  <c r="H15" i="7"/>
  <c r="G15" i="7"/>
  <c r="F24" i="7"/>
  <c r="AD24" i="7" s="1"/>
  <c r="F23" i="7"/>
  <c r="F22" i="7"/>
  <c r="F21" i="7"/>
  <c r="F20" i="7"/>
  <c r="AD20" i="7" s="1"/>
  <c r="F19" i="7"/>
  <c r="F18" i="7"/>
  <c r="F17" i="7"/>
  <c r="F16" i="7"/>
  <c r="AD16" i="7" s="1"/>
  <c r="F15" i="7"/>
  <c r="E24" i="7"/>
  <c r="E23" i="7"/>
  <c r="AC23" i="7" s="1"/>
  <c r="E22" i="7"/>
  <c r="E21" i="7"/>
  <c r="E20" i="7"/>
  <c r="E19" i="7"/>
  <c r="AC19" i="7" s="1"/>
  <c r="E18" i="7"/>
  <c r="E17" i="7"/>
  <c r="E16" i="7"/>
  <c r="E15" i="7"/>
  <c r="AC15" i="7" s="1"/>
  <c r="AC29" i="7" l="1"/>
  <c r="AC17" i="7"/>
  <c r="AC21" i="7"/>
  <c r="AD19" i="7"/>
  <c r="AD23" i="7"/>
  <c r="AD29" i="7"/>
  <c r="AD33" i="7"/>
  <c r="AD15" i="7"/>
  <c r="AC33" i="7"/>
  <c r="AD31" i="7"/>
  <c r="AC31" i="7"/>
  <c r="AC32" i="7"/>
  <c r="AC16" i="7"/>
  <c r="AC20" i="7"/>
  <c r="AC24" i="7"/>
  <c r="AD18" i="7"/>
  <c r="AD22" i="7"/>
  <c r="AC30" i="7"/>
  <c r="AC34" i="7"/>
  <c r="AD32" i="7"/>
</calcChain>
</file>

<file path=xl/sharedStrings.xml><?xml version="1.0" encoding="utf-8"?>
<sst xmlns="http://schemas.openxmlformats.org/spreadsheetml/2006/main" count="660" uniqueCount="235">
  <si>
    <t>Waste Recovery Category</t>
  </si>
  <si>
    <t>Provider Type (Under Review)</t>
  </si>
  <si>
    <t>Cost Share</t>
  </si>
  <si>
    <t>Credit Balance</t>
  </si>
  <si>
    <t>Data Mining</t>
  </si>
  <si>
    <t>DRG Validation</t>
  </si>
  <si>
    <t>Medical Records Review</t>
  </si>
  <si>
    <t>Retroterms</t>
  </si>
  <si>
    <t>Settlements</t>
  </si>
  <si>
    <t>Subrogation</t>
  </si>
  <si>
    <t>TPL</t>
  </si>
  <si>
    <t>Other (define in MCO Comments)</t>
  </si>
  <si>
    <t>Status of Recovery</t>
  </si>
  <si>
    <t>Ongoing</t>
  </si>
  <si>
    <t>Completed</t>
  </si>
  <si>
    <t>Provider or Recipient Indicator</t>
  </si>
  <si>
    <t>Provider</t>
  </si>
  <si>
    <t>Recipient</t>
  </si>
  <si>
    <t>Vendor Type Associated</t>
  </si>
  <si>
    <t>Dental</t>
  </si>
  <si>
    <t>Vision</t>
  </si>
  <si>
    <t>Transportation</t>
  </si>
  <si>
    <t>Behavioral Health</t>
  </si>
  <si>
    <t>Prepayment Review</t>
  </si>
  <si>
    <t xml:space="preserve">Pharmacy </t>
  </si>
  <si>
    <t>Overpayment Collection Method</t>
  </si>
  <si>
    <t>43 - TAXICAB COMPANY</t>
  </si>
  <si>
    <t>Provider Submitted Check</t>
  </si>
  <si>
    <t>Plan Initiated Withhold</t>
  </si>
  <si>
    <t>Plan Initiated Recoupment</t>
  </si>
  <si>
    <t>76 - DEVELOPMENTAL DISABILITY AGENCY</t>
  </si>
  <si>
    <t xml:space="preserve">81 - PROFESSIONAL EARLY INTERVENTION SERVICES          </t>
  </si>
  <si>
    <t>MCO Internal Tracking ID</t>
  </si>
  <si>
    <t>Reporting Quarter Initially Identified</t>
  </si>
  <si>
    <t>Provider/Recipient- Last Name</t>
  </si>
  <si>
    <t>Provider/Recipient - First Name</t>
  </si>
  <si>
    <t>Provider/Recipient Middle Initial</t>
  </si>
  <si>
    <t>Entity Name</t>
  </si>
  <si>
    <t>Zip Code</t>
  </si>
  <si>
    <t>NPI</t>
  </si>
  <si>
    <t>TIN</t>
  </si>
  <si>
    <t xml:space="preserve">Medicaid Provider ID </t>
  </si>
  <si>
    <t>Preliminary Overpayment Amount  Identified</t>
  </si>
  <si>
    <t>Updated Overpayment Amount Identified</t>
  </si>
  <si>
    <t>Final Overpayment Amount Identified</t>
  </si>
  <si>
    <t>MCO Comments and Details Regarding Waste Recovery Category</t>
  </si>
  <si>
    <t>MCO Comments and Details Regarding Overpayment Collection Method</t>
  </si>
  <si>
    <t>Other MCO Comments and Details</t>
  </si>
  <si>
    <t>Q1</t>
  </si>
  <si>
    <t>Q2</t>
  </si>
  <si>
    <t>Q3</t>
  </si>
  <si>
    <t>Q4</t>
  </si>
  <si>
    <t>Final Overpayment</t>
  </si>
  <si>
    <t>Final Recovery</t>
  </si>
  <si>
    <t>Pharmacy</t>
  </si>
  <si>
    <t>Recovery Categories</t>
  </si>
  <si>
    <t>Recovery Categories Defined</t>
  </si>
  <si>
    <t>Cost share is when a member does not fully meet the financial requirement for Medicaid eligibility and may pay a portion of their medical expenses each month in order to be eligible for Medicaid.  Cost Share – occurs when a patient pays for a portion of health care costs and means the recipient’s out of pocket payment to the provider for furnishing medical, allied care, goods, or services.</t>
  </si>
  <si>
    <t>Credit Balance is an onsite review of the facility’s accounting and can include identification of duplicate payments, incorrect payment errors, COB, change in hospital billing, etc.</t>
  </si>
  <si>
    <t>Data mining includes contract configuration errors, fee schedule errors, incorrect billing, excessive units, inclusive billing, multiple procedure reduction errors, incorrect billing per Medicare/Medicaid guidelines, etc.</t>
  </si>
  <si>
    <t>Coding and clinical review of inpatient stay charts to determine proper DRG was billed and paid.</t>
  </si>
  <si>
    <t>Medical Chart review to determine proper billing according to Medicare/Medicaid guidelines.  Example - SNF/IRF chart review which reviews charts to determine proper stay guidelines and billing/payment of RUGs.</t>
  </si>
  <si>
    <t>Retro-termination of member eligibility.</t>
  </si>
  <si>
    <t>Settlements includes all recovery opportunities that MCO's Payment Integrity department (Recovery Department could not pursue due to inclusion of recovery claims within a settlement’s terms.</t>
  </si>
  <si>
    <t>Recovery of monies from third party liability insurance.</t>
  </si>
  <si>
    <t>Recovery of money where another medical insurance was primary and the MCO secondary.</t>
  </si>
  <si>
    <t>Vendor</t>
  </si>
  <si>
    <t>Recovery of money where the MCO's vendor identified improper payments or billing errors.</t>
  </si>
  <si>
    <t>Field Name</t>
  </si>
  <si>
    <t>Description</t>
  </si>
  <si>
    <t>Plan's case/audit number</t>
  </si>
  <si>
    <t>Quarter in YYYYQQ format (ex: 2015Q1)</t>
  </si>
  <si>
    <t>Ongoing or completed</t>
  </si>
  <si>
    <t>Date completed (format MM/DD/YYYY)</t>
  </si>
  <si>
    <t>Recovery Category</t>
  </si>
  <si>
    <t>Categories:  Cost Share, Credit Balance, Data Mining, DRG Validation, Medical Records Review, Retroterms, Settlements, Subrogation, TPL, Other (define in MCO Comments)</t>
  </si>
  <si>
    <t>Indicate the type of vendor associated if applicable</t>
  </si>
  <si>
    <t>Indicate whether a provider or a recipient</t>
  </si>
  <si>
    <t>Provider/Recipient Last Name</t>
  </si>
  <si>
    <t>Provider Last Name</t>
  </si>
  <si>
    <t>Provider/Recipient First Name</t>
  </si>
  <si>
    <t>Provider First Name</t>
  </si>
  <si>
    <t>Providers Middle Initial</t>
  </si>
  <si>
    <t>Name of provider if business entity or group</t>
  </si>
  <si>
    <t>Provider Type</t>
  </si>
  <si>
    <t>Provider type</t>
  </si>
  <si>
    <t>Five Digit zip code of provider or member's location where issue occurred</t>
  </si>
  <si>
    <t>Provider's National Provider Identifier #</t>
  </si>
  <si>
    <t>Provider's Tax ID #</t>
  </si>
  <si>
    <t>Provider Medicaid ID</t>
  </si>
  <si>
    <t>Preliminary Overpayment Amount Identified</t>
  </si>
  <si>
    <t>Total preliminary overpayment identified through plan's audit/recovery activity</t>
  </si>
  <si>
    <t>Updated overpayment identified through plan's audit/recovery activity if different than the preliminary amount</t>
  </si>
  <si>
    <t xml:space="preserve">Final Overpayment Amount Identified </t>
  </si>
  <si>
    <t>Total final overpayment identified through plan's audit/recovery activity</t>
  </si>
  <si>
    <t>Provider Submitted Check, Plan Initiated Withhold, Plan Initiated Recoupment, Other (define in MCO Comments)</t>
  </si>
  <si>
    <t>All other details for an "other" selection made in the Waste Recovery Category field</t>
  </si>
  <si>
    <t>All other details for an "other" selection made in the Overpayment Collection Method field</t>
  </si>
  <si>
    <t>Free-form comments from plan for any other comments or details not included elsewhere on the report</t>
  </si>
  <si>
    <t>Vendor - Vision Name:</t>
  </si>
  <si>
    <t>Vendor - Dental Name:</t>
  </si>
  <si>
    <t>Vendor - Transportation Name:</t>
  </si>
  <si>
    <t>Vendor - Behavioral Health Name:</t>
  </si>
  <si>
    <t xml:space="preserve">Vendor - Pharmacy Name: </t>
  </si>
  <si>
    <t xml:space="preserve">Medicaid ID </t>
  </si>
  <si>
    <t>Date Total Recovery Complete (If Applicable)</t>
  </si>
  <si>
    <t>Total Recovery Amount (If Applicable)</t>
  </si>
  <si>
    <t>Reporting Period Recovery Amount (If Applicable)</t>
  </si>
  <si>
    <t>Date Identified</t>
  </si>
  <si>
    <t xml:space="preserve">Date Completed </t>
  </si>
  <si>
    <t>Date identified (format MM/DD/YYYY)</t>
  </si>
  <si>
    <t>Amount recovered from provider this reporting period through plan's audit/recovery activity</t>
  </si>
  <si>
    <t>Total amount recovered from provider through plan's audit/recovery activity</t>
  </si>
  <si>
    <t>Date total recovery is complete</t>
  </si>
  <si>
    <t>FY 2023-2024</t>
  </si>
  <si>
    <t>FY 2024-2025</t>
  </si>
  <si>
    <t>Reporting Fiscal Quarter</t>
  </si>
  <si>
    <t>FY 2025-2026</t>
  </si>
  <si>
    <t>FY 2026-2027</t>
  </si>
  <si>
    <t>FY 2027-2028</t>
  </si>
  <si>
    <t>FY 2028-2029</t>
  </si>
  <si>
    <t>FY 2029-2030</t>
  </si>
  <si>
    <t>FY 2030-2031</t>
  </si>
  <si>
    <t xml:space="preserve">Medicaid Managed Care Plan </t>
  </si>
  <si>
    <t>COV - FP067 (2018 - 2024)</t>
  </si>
  <si>
    <t>AET - FP121 (2024 - 2030)</t>
  </si>
  <si>
    <t>PRS - FP070 (2018 - 2024)</t>
  </si>
  <si>
    <t>CMS - FP078 (2018 - 2024)</t>
  </si>
  <si>
    <t>CMS -       (2024 - 2030)</t>
  </si>
  <si>
    <t>DQT - FP073 (2018 - 2024)</t>
  </si>
  <si>
    <t>DQT - FP125 (2024 - 2030)</t>
  </si>
  <si>
    <t>FCC - FP058 (2018 - 2024)</t>
  </si>
  <si>
    <t>FCC - FP118 (2024 - 2030)</t>
  </si>
  <si>
    <t>HUM - FP059 (2018 - 2024)</t>
  </si>
  <si>
    <t>HUM - FP117 (2024 - 2030)</t>
  </si>
  <si>
    <t>LIB - FP074 (2018 - 2024)</t>
  </si>
  <si>
    <t>LIB - FP126 (2024 - 2030)</t>
  </si>
  <si>
    <t>MCA - FP075 (2018 - 2024)</t>
  </si>
  <si>
    <t>MOL - FP072 (2018 - 2024)</t>
  </si>
  <si>
    <t>MOL - FP123 (2024 - 2030)</t>
  </si>
  <si>
    <t>SHP - FP068 (2018 - 2024)</t>
  </si>
  <si>
    <t>SHP - FP120 (2024 - 2030)</t>
  </si>
  <si>
    <t>NBD - FP071 (2018 - 2024)</t>
  </si>
  <si>
    <t>CCP - FP122 (2024 -2030)</t>
  </si>
  <si>
    <t>SUN - FP060 (2018 -2024)</t>
  </si>
  <si>
    <t>SUN - FP116 (2024 - 2030)</t>
  </si>
  <si>
    <t>URA - FP069 (2018 - 2024)</t>
  </si>
  <si>
    <t>URA - FP119 (2024 - 2030)</t>
  </si>
  <si>
    <t>Reporting Fiscal Year</t>
  </si>
  <si>
    <t>Reporting Fiscal Period</t>
  </si>
  <si>
    <t xml:space="preserve">01 - GENERAL HOSPITAL                                  </t>
  </si>
  <si>
    <t xml:space="preserve">04 - STATE MENTAL HOSPITAL                             </t>
  </si>
  <si>
    <t xml:space="preserve">05 - COMMUNITY BEHAVIORAL HEALTH SERVICES              </t>
  </si>
  <si>
    <t xml:space="preserve">06 - AMBULATORY HEALTH CARE FACILITY                   </t>
  </si>
  <si>
    <t xml:space="preserve">07 - SPECIALIZED THERAPEUTIC SERVICES                  </t>
  </si>
  <si>
    <t xml:space="preserve">08 - SCHOOL DISTRICT                                   </t>
  </si>
  <si>
    <t xml:space="preserve">09 - HOSPITAL-BASED SKILLED NURSING FACILITY           </t>
  </si>
  <si>
    <t xml:space="preserve">10 - SKILLED NURSING FACILITY                          </t>
  </si>
  <si>
    <t xml:space="preserve">11 - STATE ICF/DD FACILITY                             </t>
  </si>
  <si>
    <t xml:space="preserve">12 - PRIVATE ICF/DD FACILITY                           </t>
  </si>
  <si>
    <t xml:space="preserve">13 - RURAL HOSPITAL SWING BED FACILITY                 </t>
  </si>
  <si>
    <t xml:space="preserve">14 - ASSISTIVE CARE SERVICES                           </t>
  </si>
  <si>
    <t xml:space="preserve">15 - HOSPICE                                           </t>
  </si>
  <si>
    <t xml:space="preserve">16 - RESIDENTIAL AND FREESTANDING PSYCHIATRIC FACILITY </t>
  </si>
  <si>
    <t xml:space="preserve">20 - PRESCRIBED DRUG SERVICES                          </t>
  </si>
  <si>
    <t xml:space="preserve">23 - MEDICAL FOSTER CARE/ PERSONAL CARE PROVIDER       </t>
  </si>
  <si>
    <t xml:space="preserve">24 - PRESCRIBED PEDIATRIC EXTENDED CARE (PPECC)        </t>
  </si>
  <si>
    <t xml:space="preserve">25 - PHYSICIAN (M.D.)                                  </t>
  </si>
  <si>
    <t xml:space="preserve">26 - PHYSICIAN (D.O.)                                  </t>
  </si>
  <si>
    <t xml:space="preserve">27 - PODIATRIST                                        </t>
  </si>
  <si>
    <t xml:space="preserve">28 - CHIROPRACTOR                                      </t>
  </si>
  <si>
    <t xml:space="preserve">29 - PHYSICIAN ASSISTANT                               </t>
  </si>
  <si>
    <t xml:space="preserve">30 - ADVANCED PRACTICE REGISTERED NURSE                </t>
  </si>
  <si>
    <t xml:space="preserve">31 - REGISTERED NURSE/REGISTERED NURSE FIRST ASSISTANT </t>
  </si>
  <si>
    <t xml:space="preserve">32 - SOCIAL WORKER/CASE MANAGER                        </t>
  </si>
  <si>
    <t xml:space="preserve">33 - APPROVAL AGENCY                                   </t>
  </si>
  <si>
    <t xml:space="preserve">34 - LICENSED MIDWIFE                                  </t>
  </si>
  <si>
    <t xml:space="preserve">35 - DENTIST                                           </t>
  </si>
  <si>
    <t xml:space="preserve">36 - MEDICAL ASSISTANT                                 </t>
  </si>
  <si>
    <t xml:space="preserve">37 - REGISTERED DENTAL HYGIENIST                       </t>
  </si>
  <si>
    <t xml:space="preserve">39 - BEHAVIOR ANALYSIS                                 </t>
  </si>
  <si>
    <t xml:space="preserve">40 - AMBULANCE                                         </t>
  </si>
  <si>
    <t xml:space="preserve">41 - NON-EMERGENCY TRANSPORT                           </t>
  </si>
  <si>
    <t xml:space="preserve">42 - AIR AMBULANCE                                     </t>
  </si>
  <si>
    <t xml:space="preserve">44 - GOVERNMENT/MUNICIPAL TRANSPORT                    </t>
  </si>
  <si>
    <t xml:space="preserve">45 - PRIVATE TRANSPORTATION                            </t>
  </si>
  <si>
    <t xml:space="preserve">46 - NON-PROFIT TRANSPORTATION                         </t>
  </si>
  <si>
    <t xml:space="preserve">47 - MULTI-LOAD PRIVATE TRANSPORT                      </t>
  </si>
  <si>
    <t xml:space="preserve">50 - INDEPENDENT LABORATORY                            </t>
  </si>
  <si>
    <t xml:space="preserve">51 - PORTABLE X-RAY COMPANY                            </t>
  </si>
  <si>
    <t xml:space="preserve">60 - AUDIOLOGIST                                       </t>
  </si>
  <si>
    <t xml:space="preserve">61 - HEARING AID SPECIALIST                            </t>
  </si>
  <si>
    <t xml:space="preserve">62 - OPTOMETRIST                                       </t>
  </si>
  <si>
    <t xml:space="preserve">63 - OPTICIAN                                          </t>
  </si>
  <si>
    <t xml:space="preserve">65 - HOME HEALTH SERVICES                              </t>
  </si>
  <si>
    <t xml:space="preserve">66 - RURAL HEALTH CLINIC                               </t>
  </si>
  <si>
    <t xml:space="preserve">67 - HOME AND COMMUNITY BASED SERVICES WAIVER          </t>
  </si>
  <si>
    <t xml:space="preserve">68 - FEDERALLY QUALIFIED HEALTH CENTER                 </t>
  </si>
  <si>
    <t xml:space="preserve">69 - BIRTH CENTER                                      </t>
  </si>
  <si>
    <t xml:space="preserve">70 - MEDICAID HEALTH PLAN                              </t>
  </si>
  <si>
    <t xml:space="preserve">72 - PREPAID MENTAL HEALTH SERVICES                    </t>
  </si>
  <si>
    <t xml:space="preserve">75 - VOCATIONAL REHABILITATION AGENCY                  </t>
  </si>
  <si>
    <t xml:space="preserve">77 - COUNTY HEALTH DEPARTMENT                          </t>
  </si>
  <si>
    <t xml:space="preserve">78 - CHILDREN'S MEDICAL SERVICES                       </t>
  </si>
  <si>
    <t>79 - BUREAU OF BLIND SERVICES</t>
  </si>
  <si>
    <t>80 - AGING &amp; ADULT SERVICES</t>
  </si>
  <si>
    <t xml:space="preserve">82 - PARAPROFESSIONAL EARLY INTERVENTION SERVICES      </t>
  </si>
  <si>
    <t xml:space="preserve">83 - THERAPIST (PT, OT, ST, RT)                        </t>
  </si>
  <si>
    <t xml:space="preserve">84 - SCHOOL HEALTH PROVIDER                            </t>
  </si>
  <si>
    <t xml:space="preserve">86 - NON-PROVIDER MAIL LIST ONLY                       </t>
  </si>
  <si>
    <t xml:space="preserve">89 - DIALYSIS CENTER                                   </t>
  </si>
  <si>
    <t xml:space="preserve">90 - DURABLE MED EQUIPT/ MEDICAL SUPPLIES              </t>
  </si>
  <si>
    <t xml:space="preserve">91 - CASE MANAGEMENT AGENCY                            </t>
  </si>
  <si>
    <t>96 - OBSOLETE PROVIDER TYPE</t>
  </si>
  <si>
    <t xml:space="preserve">97 - MANAGED CARE TREATING PROVIDER - NON-MEDICAID     </t>
  </si>
  <si>
    <t>98 - LIEN HOLDER</t>
  </si>
  <si>
    <t xml:space="preserve">99 - TRADING PARTNER                                   </t>
  </si>
  <si>
    <t>Medicaid Managed Care Plan</t>
  </si>
  <si>
    <t>Medicaid Managed Care Plan ID(s)</t>
  </si>
  <si>
    <t>Reporting State Fiscal Year</t>
  </si>
  <si>
    <t>Reporting State Fiscal Quarter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</si>
  <si>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</si>
  <si>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</si>
  <si>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</si>
  <si>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</si>
  <si>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</si>
  <si>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</si>
  <si>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</si>
  <si>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</si>
  <si>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</si>
  <si>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</si>
  <si>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</si>
  <si>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</si>
  <si>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YTD</t>
  </si>
  <si>
    <t>Reporting Period (Month)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</si>
</sst>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(&quot;$&quot;* #,##0.00_);_(&quot;$&quot;* \(#,##0.00\);_(&quot;$&quot;* &quot;-&quot;??_);_(@_)"/>
    <numFmt numFmtId="164" formatCode="m/d/yy;@"/>
    <numFmt numFmtId="165" formatCode="yyyy\Q\Q"/>
    <numFmt numFmtId="166" formatCode="00000"/>
    <numFmt numFmtId="167" formatCode="yyyymmdd"/>
    <numFmt numFmtId="168" formatCode="_([$$-409]* #,##0.00_);_([$$-409]* \(#,##0.00\);_([$$-409]* &quot;-&quot;??_);_(@_)"/>
    <numFmt numFmtId="169" formatCode="mm/dd/yyyy"/>
    <numFmt numFmtId="170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1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1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4">
    <xf numFmtId="0" fontId="0" fillId="0" borderId="0"/>
    <xf numFmtId="0" fontId="4" fillId="0" borderId="0"/>
    <xf numFmtId="44" fontId="7" fillId="0" borderId="0" applyFont="0" applyFill="0" applyBorder="0" applyAlignment="0" applyProtection="0"/>
    <xf numFmtId="0" fontId="7" fillId="0" borderId="0"/>
  </cellStyleXfs>
  <cellXfs count="7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5" fillId="4" borderId="1" xfId="1" applyNumberFormat="1" applyFont="1" applyFill="1" applyBorder="1" applyAlignment="1">
      <alignment horizontal="center" vertical="center" wrapText="1"/>
    </xf>
    <xf numFmtId="49" fontId="0" fillId="0" borderId="0" xfId="0" applyNumberFormat="1"/>
    <xf numFmtId="1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3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2" fillId="10" borderId="1" xfId="1" applyFont="1" applyFill="1" applyBorder="1" applyAlignment="1">
      <alignment horizontal="center" vertical="center" wrapText="1"/>
    </xf>
    <xf numFmtId="0" fontId="13" fillId="9" borderId="1" xfId="3" applyFont="1" applyFill="1" applyBorder="1" applyAlignment="1">
      <alignment horizontal="center" vertical="center" wrapText="1"/>
    </xf>
    <xf numFmtId="164" fontId="12" fillId="10" borderId="1" xfId="1" applyNumberFormat="1" applyFont="1" applyFill="1" applyBorder="1" applyAlignment="1">
      <alignment horizontal="center" vertical="center" wrapText="1"/>
    </xf>
    <xf numFmtId="167" fontId="12" fillId="8" borderId="1" xfId="1" applyNumberFormat="1" applyFont="1" applyFill="1" applyBorder="1" applyAlignment="1">
      <alignment horizontal="center" vertical="center" wrapText="1"/>
    </xf>
    <xf numFmtId="49" fontId="12" fillId="10" borderId="1" xfId="1" applyNumberFormat="1" applyFont="1" applyFill="1" applyBorder="1" applyAlignment="1">
      <alignment horizontal="center" vertical="center" wrapText="1"/>
    </xf>
    <xf numFmtId="0" fontId="13" fillId="9" borderId="1" xfId="3" applyFont="1" applyFill="1" applyBorder="1" applyAlignment="1">
      <alignment horizontal="center" wrapText="1"/>
    </xf>
    <xf numFmtId="0" fontId="2" fillId="9" borderId="1" xfId="3" applyFont="1" applyFill="1" applyBorder="1" applyAlignment="1">
      <alignment horizontal="center" wrapText="1"/>
    </xf>
    <xf numFmtId="0" fontId="2" fillId="9" borderId="1" xfId="3" applyFont="1" applyFill="1" applyBorder="1" applyAlignment="1">
      <alignment horizontal="center" vertical="center" wrapText="1"/>
    </xf>
    <xf numFmtId="49" fontId="12" fillId="8" borderId="1" xfId="1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1" fillId="7" borderId="1" xfId="3" applyFont="1" applyFill="1" applyBorder="1" applyAlignment="1">
      <alignment horizontal="center" vertical="center" wrapText="1"/>
    </xf>
    <xf numFmtId="0" fontId="0" fillId="0" borderId="3" xfId="0" applyBorder="1"/>
    <xf numFmtId="0" fontId="0" fillId="9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0" borderId="0" xfId="0" applyProtection="1">
      <protection hidden="1"/>
    </xf>
    <xf numFmtId="0" fontId="9" fillId="5" borderId="1" xfId="0" applyFont="1" applyFill="1" applyBorder="1" applyAlignment="1" applyProtection="1">
      <alignment horizontal="center"/>
      <protection hidden="1"/>
    </xf>
    <xf numFmtId="0" fontId="10" fillId="5" borderId="1" xfId="0" applyFont="1" applyFill="1" applyBorder="1" applyProtection="1">
      <protection hidden="1"/>
    </xf>
    <xf numFmtId="0" fontId="0" fillId="11" borderId="1" xfId="0" applyFill="1" applyBorder="1" applyAlignment="1" applyProtection="1">
      <alignment horizontal="center"/>
      <protection hidden="1"/>
    </xf>
    <xf numFmtId="168" fontId="0" fillId="0" borderId="1" xfId="2" applyNumberFormat="1" applyFont="1" applyBorder="1" applyAlignment="1" applyProtection="1">
      <alignment horizontal="right"/>
      <protection hidden="1"/>
    </xf>
    <xf numFmtId="0" fontId="2" fillId="11" borderId="1" xfId="0" applyFont="1" applyFill="1" applyBorder="1" applyAlignment="1" applyProtection="1">
      <alignment horizontal="center"/>
      <protection hidden="1"/>
    </xf>
    <xf numFmtId="0" fontId="9" fillId="9" borderId="0" xfId="0" applyFont="1" applyFill="1" applyProtection="1">
      <protection hidden="1"/>
    </xf>
    <xf numFmtId="164" fontId="5" fillId="11" borderId="1" xfId="1" applyNumberFormat="1" applyFont="1" applyFill="1" applyBorder="1" applyAlignment="1" applyProtection="1">
      <alignment horizontal="center" vertical="center" wrapText="1"/>
      <protection hidden="1"/>
    </xf>
    <xf numFmtId="44" fontId="0" fillId="0" borderId="1" xfId="2" applyFont="1" applyBorder="1" applyProtection="1">
      <protection hidden="1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0" fillId="9" borderId="1" xfId="0" applyFill="1" applyBorder="1" applyProtection="1">
      <protection locked="0" hidden="1"/>
    </xf>
    <xf numFmtId="165" fontId="0" fillId="9" borderId="1" xfId="0" applyNumberFormat="1" applyFill="1" applyBorder="1" applyProtection="1">
      <protection locked="0" hidden="1"/>
    </xf>
    <xf numFmtId="49" fontId="0" fillId="9" borderId="1" xfId="0" applyNumberFormat="1" applyFill="1" applyBorder="1" applyProtection="1">
      <protection locked="0" hidden="1"/>
    </xf>
    <xf numFmtId="169" fontId="0" fillId="0" borderId="0" xfId="0" applyNumberFormat="1" applyProtection="1">
      <protection locked="0"/>
    </xf>
    <xf numFmtId="49" fontId="11" fillId="12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164" fontId="16" fillId="12" borderId="1" xfId="1" applyNumberFormat="1" applyFont="1" applyFill="1" applyBorder="1" applyAlignment="1">
      <alignment horizontal="center" vertical="center" wrapText="1"/>
    </xf>
    <xf numFmtId="164" fontId="17" fillId="4" borderId="1" xfId="1" applyNumberFormat="1" applyFont="1" applyFill="1" applyBorder="1" applyAlignment="1">
      <alignment horizontal="left" vertical="center" wrapText="1"/>
    </xf>
    <xf numFmtId="0" fontId="8" fillId="1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18" fillId="13" borderId="1" xfId="0" applyFont="1" applyFill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 wrapText="1"/>
    </xf>
    <xf numFmtId="169" fontId="6" fillId="5" borderId="6" xfId="0" applyNumberFormat="1" applyFont="1" applyFill="1" applyBorder="1" applyAlignment="1">
      <alignment horizontal="center" vertical="center" wrapText="1"/>
    </xf>
    <xf numFmtId="165" fontId="6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14" fontId="6" fillId="5" borderId="6" xfId="0" applyNumberFormat="1" applyFont="1" applyFill="1" applyBorder="1" applyAlignment="1">
      <alignment horizontal="center" vertical="center" wrapText="1"/>
    </xf>
    <xf numFmtId="49" fontId="6" fillId="5" borderId="6" xfId="0" applyNumberFormat="1" applyFont="1" applyFill="1" applyBorder="1" applyAlignment="1">
      <alignment horizontal="center" vertical="center" wrapText="1"/>
    </xf>
    <xf numFmtId="166" fontId="6" fillId="5" borderId="6" xfId="0" applyNumberFormat="1" applyFont="1" applyFill="1" applyBorder="1" applyAlignment="1">
      <alignment horizontal="center" vertical="center" wrapText="1"/>
    </xf>
    <xf numFmtId="44" fontId="6" fillId="5" borderId="6" xfId="2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170" fontId="6" fillId="5" borderId="6" xfId="2" applyNumberFormat="1" applyFont="1" applyFill="1" applyBorder="1" applyAlignment="1">
      <alignment horizontal="center" vertical="center" wrapText="1"/>
    </xf>
    <xf numFmtId="170" fontId="0" fillId="0" borderId="0" xfId="0" applyNumberFormat="1"/>
    <xf numFmtId="170" fontId="0" fillId="0" borderId="0" xfId="2" applyNumberFormat="1" applyFont="1" applyProtection="1">
      <protection locked="0"/>
    </xf>
    <xf numFmtId="170" fontId="0" fillId="0" borderId="0" xfId="0" applyNumberFormat="1" applyProtection="1">
      <protection locked="0"/>
    </xf>
    <xf numFmtId="170" fontId="6" fillId="5" borderId="6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/>
      <protection hidden="1"/>
    </xf>
    <xf numFmtId="0" fontId="0" fillId="6" borderId="2" xfId="0" applyFill="1" applyBorder="1" applyAlignment="1" applyProtection="1">
      <alignment horizontal="center"/>
      <protection hidden="1"/>
    </xf>
    <xf numFmtId="0" fontId="0" fillId="6" borderId="4" xfId="0" applyFill="1" applyBorder="1" applyAlignment="1" applyProtection="1">
      <alignment horizontal="center"/>
      <protection hidden="1"/>
    </xf>
    <xf numFmtId="0" fontId="0" fillId="6" borderId="5" xfId="0" applyFill="1" applyBorder="1" applyAlignment="1" applyProtection="1">
      <alignment horizontal="center"/>
      <protection hidden="1"/>
    </xf>
    <xf numFmtId="0" fontId="8" fillId="6" borderId="1" xfId="0" applyFont="1" applyFill="1" applyBorder="1" applyAlignment="1" applyProtection="1">
      <alignment horizontal="center"/>
      <protection hidden="1"/>
    </xf>
    <xf numFmtId="0" fontId="0" fillId="9" borderId="0" xfId="0" applyFill="1" applyAlignment="1" applyProtection="1">
      <alignment horizontal="center"/>
      <protection hidden="1"/>
    </xf>
    <xf numFmtId="0" fontId="8" fillId="6" borderId="2" xfId="0" applyFont="1" applyFill="1" applyBorder="1" applyAlignment="1" applyProtection="1">
      <alignment horizontal="center"/>
      <protection hidden="1"/>
    </xf>
    <xf numFmtId="0" fontId="8" fillId="6" borderId="5" xfId="0" applyFont="1" applyFill="1" applyBorder="1" applyAlignment="1" applyProtection="1">
      <alignment horizontal="center"/>
      <protection hidden="1"/>
    </xf>
  </cellXfs>
  <cellStyles count="4">
    <cellStyle name="Currency" xfId="2" builtinId="4"/>
    <cellStyle name="Normal" xfId="0" builtinId="0"/>
    <cellStyle name="Normal 4 4" xfId="1" xr:uid="{2B40F9C2-BE59-4DEC-BB5B-C250B8A003F4}"/>
    <cellStyle name="Normal 8 2" xfId="3" xr:uid="{5B343ACE-C676-427A-96A3-EAB634856C68}"/>
  </cellStyles>
  <dxfs count="0"/>
  <tableStyles count="1" defaultTableStyle="TableStyleMedium2" defaultPivotStyle="PivotStyleLight16">
    <tableStyle name="Invisible" pivot="0" table="0" count="0" xr9:uid="{3A179813-3E25-421A-85B1-744854EFD7A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51604-2124-49A9-B22D-3E854E2701A6}">
  <dimension ref="A1:B11"/>
  <sheetViews>
    <sheetView showGridLines="0" tabSelected="1" workbookViewId="0">
      <selection activeCell="B12" sqref="B12"/>
    </sheetView>
  </sheetViews>
  <sheetFormatPr defaultColWidth="30.140625" defaultRowHeight="37.5" customHeight="1" x14ac:dyDescent="0.25"/>
  <cols>
    <col min="2" max="2" width="151.28515625" style="24" customWidth="1"/>
  </cols>
  <sheetData>
    <row r="1" spans="1:2" ht="37.5" customHeight="1" x14ac:dyDescent="0.25">
      <c r="A1" s="22" t="s">
        <v>55</v>
      </c>
      <c r="B1" s="22" t="s">
        <v>56</v>
      </c>
    </row>
    <row r="2" spans="1:2" ht="37.5" customHeight="1" x14ac:dyDescent="0.25">
      <c r="A2" s="11" t="s">
        <v>2</v>
      </c>
      <c r="B2" s="12" t="s">
        <v>57</v>
      </c>
    </row>
    <row r="3" spans="1:2" ht="37.5" customHeight="1" x14ac:dyDescent="0.25">
      <c r="A3" s="11" t="s">
        <v>3</v>
      </c>
      <c r="B3" s="12" t="s">
        <v>58</v>
      </c>
    </row>
    <row r="4" spans="1:2" ht="37.5" customHeight="1" x14ac:dyDescent="0.25">
      <c r="A4" s="11" t="s">
        <v>4</v>
      </c>
      <c r="B4" s="12" t="s">
        <v>59</v>
      </c>
    </row>
    <row r="5" spans="1:2" ht="37.5" customHeight="1" x14ac:dyDescent="0.25">
      <c r="A5" s="11" t="s">
        <v>5</v>
      </c>
      <c r="B5" s="12" t="s">
        <v>60</v>
      </c>
    </row>
    <row r="6" spans="1:2" ht="37.5" customHeight="1" x14ac:dyDescent="0.25">
      <c r="A6" s="11" t="s">
        <v>6</v>
      </c>
      <c r="B6" s="12" t="s">
        <v>61</v>
      </c>
    </row>
    <row r="7" spans="1:2" ht="37.5" customHeight="1" x14ac:dyDescent="0.25">
      <c r="A7" s="11" t="s">
        <v>7</v>
      </c>
      <c r="B7" s="12" t="s">
        <v>62</v>
      </c>
    </row>
    <row r="8" spans="1:2" ht="37.5" customHeight="1" x14ac:dyDescent="0.25">
      <c r="A8" s="11" t="s">
        <v>8</v>
      </c>
      <c r="B8" s="12" t="s">
        <v>63</v>
      </c>
    </row>
    <row r="9" spans="1:2" ht="37.5" customHeight="1" x14ac:dyDescent="0.25">
      <c r="A9" s="11" t="s">
        <v>9</v>
      </c>
      <c r="B9" s="12" t="s">
        <v>64</v>
      </c>
    </row>
    <row r="10" spans="1:2" ht="37.5" customHeight="1" x14ac:dyDescent="0.25">
      <c r="A10" s="11" t="s">
        <v>10</v>
      </c>
      <c r="B10" s="12" t="s">
        <v>65</v>
      </c>
    </row>
    <row r="11" spans="1:2" ht="37.5" customHeight="1" x14ac:dyDescent="0.25">
      <c r="A11" s="11" t="s">
        <v>66</v>
      </c>
      <c r="B11" s="12" t="s">
        <v>67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6A91D-449A-4D78-81B4-09EE487F248E}">
  <dimension ref="A1:AA3"/>
  <sheetViews>
    <sheetView topLeftCell="P1" workbookViewId="0">
      <pane ySplit="1" topLeftCell="A2" activePane="bottomLeft" state="frozen"/>
      <selection activeCell="L1" sqref="L1"/>
      <selection pane="bottomLeft" activeCell="T25" sqref="T25"/>
    </sheetView>
  </sheetViews>
  <sheetFormatPr defaultColWidth="15.7109375" defaultRowHeight="15" x14ac:dyDescent="0.25"/>
  <cols>
    <col min="1" max="1" width="22.28515625" style="7" customWidth="1"/>
    <col min="2" max="2" width="21.42578125" style="8" customWidth="1"/>
    <col min="3" max="3" width="31.5703125" style="9" customWidth="1"/>
    <col min="4" max="4" width="17.5703125" style="36" customWidth="1"/>
    <col min="5" max="5" width="28" style="8" customWidth="1"/>
    <col min="6" max="6" width="31.42578125" style="36" bestFit="1" customWidth="1"/>
    <col min="7" max="7" width="21.85546875" style="36" customWidth="1"/>
    <col min="8" max="8" width="27" style="36" customWidth="1"/>
    <col min="9" max="9" width="27.28515625" style="7" customWidth="1"/>
    <col min="10" max="10" width="28" style="7" customWidth="1"/>
    <col min="11" max="11" width="28.5703125" style="7" customWidth="1"/>
    <col min="12" max="12" width="15.7109375" style="7"/>
    <col min="13" max="13" width="26.5703125" style="36" customWidth="1"/>
    <col min="14" max="14" width="15.7109375" style="10"/>
    <col min="15" max="16" width="15.7109375" style="7"/>
    <col min="17" max="17" width="19.7109375" style="7" customWidth="1"/>
    <col min="18" max="18" width="38.7109375" style="62" customWidth="1"/>
    <col min="19" max="19" width="36" style="62" customWidth="1"/>
    <col min="20" max="20" width="36" style="62" bestFit="1" customWidth="1"/>
    <col min="21" max="21" width="34.42578125" style="62" bestFit="1" customWidth="1"/>
    <col min="22" max="22" width="26.7109375" style="62" bestFit="1" customWidth="1"/>
    <col min="23" max="23" width="41.5703125" bestFit="1" customWidth="1"/>
    <col min="24" max="24" width="31.85546875" style="36" bestFit="1" customWidth="1"/>
    <col min="25" max="25" width="34.42578125" bestFit="1" customWidth="1"/>
    <col min="26" max="26" width="27.85546875" bestFit="1" customWidth="1"/>
    <col min="27" max="27" width="17.42578125" bestFit="1" customWidth="1"/>
  </cols>
  <sheetData>
    <row r="1" spans="1:27" ht="45.75" customHeight="1" x14ac:dyDescent="0.25">
      <c r="A1" s="52" t="s">
        <v>32</v>
      </c>
      <c r="B1" s="53" t="s">
        <v>108</v>
      </c>
      <c r="C1" s="54" t="s">
        <v>33</v>
      </c>
      <c r="D1" s="55" t="s">
        <v>12</v>
      </c>
      <c r="E1" s="56" t="s">
        <v>109</v>
      </c>
      <c r="F1" s="55" t="s">
        <v>0</v>
      </c>
      <c r="G1" s="55" t="s">
        <v>18</v>
      </c>
      <c r="H1" s="55" t="s">
        <v>15</v>
      </c>
      <c r="I1" s="57" t="s">
        <v>34</v>
      </c>
      <c r="J1" s="57" t="s">
        <v>35</v>
      </c>
      <c r="K1" s="57" t="s">
        <v>36</v>
      </c>
      <c r="L1" s="57" t="s">
        <v>37</v>
      </c>
      <c r="M1" s="55" t="s">
        <v>1</v>
      </c>
      <c r="N1" s="58" t="s">
        <v>38</v>
      </c>
      <c r="O1" s="57" t="s">
        <v>39</v>
      </c>
      <c r="P1" s="57" t="s">
        <v>40</v>
      </c>
      <c r="Q1" s="57" t="s">
        <v>104</v>
      </c>
      <c r="R1" s="65" t="s">
        <v>42</v>
      </c>
      <c r="S1" s="65" t="s">
        <v>43</v>
      </c>
      <c r="T1" s="65" t="s">
        <v>44</v>
      </c>
      <c r="U1" s="61" t="s">
        <v>107</v>
      </c>
      <c r="V1" s="61" t="s">
        <v>106</v>
      </c>
      <c r="W1" s="59" t="s">
        <v>105</v>
      </c>
      <c r="X1" s="55" t="s">
        <v>25</v>
      </c>
      <c r="Y1" s="55" t="s">
        <v>45</v>
      </c>
      <c r="Z1" s="55" t="s">
        <v>46</v>
      </c>
      <c r="AA1" s="60" t="s">
        <v>47</v>
      </c>
    </row>
    <row r="2" spans="1:27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/>
    </row>
    <row r="3" spans="1:27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/>
    </row>
  </sheetData>
  <sheetProtection algorithmName="SHA-512" hashValue="n+j4kAIsaSOGPu4ypIAEJdoho925hurZoP9S2xheswBxTDpSWFEj+NL4w7D4DoOvhYh1WVyXu4QziZCl5aLT7A==" saltValue="2ZM843o/yH2hqX2AwEIfpw==" spinCount="100000" sheet="1" objects="1" scenarios="1" insertRows="0" sort="0" autoFilter="0"/>
  <dataValidations count="5">
    <dataValidation allowBlank="1" showInputMessage="1" showErrorMessage="1" errorTitle="Use complete Medicaid ID" promptTitle="Medicaid ID Required " sqref="Q1" xr:uid="{9F7C4EB4-D1BC-4D45-BB3E-F73717E1882D}"/>
    <dataValidation type="textLength" allowBlank="1" showInputMessage="1" showErrorMessage="1" errorTitle="Use complete Medicaid ID" promptTitle="Medicaid ID Required " sqref="Q2:Q1048576" xr:uid="{1209C1FB-F6E4-47B8-9662-FB826F583CD8}">
      <formula1>9</formula1>
      <formula2>10</formula2>
    </dataValidation>
    <dataValidation operator="equal" allowBlank="1" showInputMessage="1" showErrorMessage="1" promptTitle="NPI Required " prompt="10 digit NPI required " sqref="O1" xr:uid="{6731072B-5881-4E2C-8DF5-4E562DE104FF}"/>
    <dataValidation type="textLength" operator="equal" allowBlank="1" showInputMessage="1" showErrorMessage="1" promptTitle="NPI Required " prompt="10 digit NPI required " sqref="O2:O1048576" xr:uid="{A3FDCA19-1C71-47EB-9CC3-E01C08471664}">
      <formula1>10</formula1>
    </dataValidation>
    <dataValidation errorStyle="warning" operator="equal" allowBlank="1" showInputMessage="1" showErrorMessage="1" errorTitle="Data Format Error" error="Provider's 9 digit Tax ID #" prompt="Provider's Tax ID #" sqref="P1" xr:uid="{BED4312C-1035-44F8-9EAC-390A3241F3EC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B817FA9-DA77-44F8-87F6-FAED75C87259}">
          <x14:formula1>
            <xm:f>Lists!$A$30:$A$33</xm:f>
          </x14:formula1>
          <xm:sqref>X2:X1048576</xm:sqref>
        </x14:dataValidation>
        <x14:dataValidation type="list" allowBlank="1" showInputMessage="1" showErrorMessage="1" xr:uid="{F58160C5-910A-4562-89D3-85F34A2FBA2A}">
          <x14:formula1>
            <xm:f>Lists!$C$2:$C$71</xm:f>
          </x14:formula1>
          <xm:sqref>M2:M1048576</xm:sqref>
        </x14:dataValidation>
        <x14:dataValidation type="list" allowBlank="1" showInputMessage="1" showErrorMessage="1" xr:uid="{53CFFD7C-6284-4A51-B64B-A613B5C471B0}">
          <x14:formula1>
            <xm:f>Lists!$A$18:$A$19</xm:f>
          </x14:formula1>
          <xm:sqref>H2:H1048576</xm:sqref>
        </x14:dataValidation>
        <x14:dataValidation type="list" allowBlank="1" showInputMessage="1" showErrorMessage="1" xr:uid="{B6529919-152A-4582-9569-B2C8BEECF449}">
          <x14:formula1>
            <xm:f>Lists!$A$2:$A$11</xm:f>
          </x14:formula1>
          <xm:sqref>F2:F1048576</xm:sqref>
        </x14:dataValidation>
        <x14:dataValidation type="list" allowBlank="1" showInputMessage="1" showErrorMessage="1" xr:uid="{AF21474C-F456-4633-A41F-7B0919782442}">
          <x14:formula1>
            <xm:f>Lists!$A$14:$A$15</xm:f>
          </x14:formula1>
          <xm:sqref>D2:D1048576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36C87330-9E91-40B8-989B-F2B7C8FB6A23}">
          <x14:formula1>
            <xm:f>Lists!$A$22:$A$27</xm:f>
          </x14:formula1>
          <xm:sqref>G2:G1048576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9FD76-52F1-4879-A96C-18745C8BA78D}">
  <dimension ref="A1:AA3"/>
  <sheetViews>
    <sheetView workbookViewId="0">
      <pane ySplit="1" topLeftCell="A2" activePane="bottomLeft" state="frozen"/>
      <selection activeCell="L1" sqref="L1"/>
      <selection pane="bottomLeft" activeCell="E4" sqref="E4"/>
    </sheetView>
  </sheetViews>
  <sheetFormatPr defaultColWidth="15.7109375" defaultRowHeight="15" x14ac:dyDescent="0.25"/>
  <cols>
    <col min="1" max="1" width="22.28515625" style="7" customWidth="1"/>
    <col min="2" max="2" width="21.42578125" style="8" customWidth="1"/>
    <col min="3" max="3" width="31.5703125" style="9" customWidth="1"/>
    <col min="4" max="4" width="17.5703125" style="36" customWidth="1"/>
    <col min="5" max="5" width="28" style="8" customWidth="1"/>
    <col min="6" max="6" width="31.42578125" style="36" bestFit="1" customWidth="1"/>
    <col min="7" max="7" width="21.85546875" style="36" customWidth="1"/>
    <col min="8" max="8" width="27" style="36" customWidth="1"/>
    <col min="9" max="9" width="27.28515625" style="7" customWidth="1"/>
    <col min="10" max="10" width="28" style="7" customWidth="1"/>
    <col min="11" max="11" width="28.5703125" style="7" customWidth="1"/>
    <col min="12" max="12" width="15.7109375" style="7"/>
    <col min="13" max="13" width="26.5703125" style="36" customWidth="1"/>
    <col min="14" max="14" width="15.7109375" style="10"/>
    <col min="15" max="16" width="15.7109375" style="7"/>
    <col min="17" max="17" width="19.7109375" style="7" customWidth="1"/>
    <col min="18" max="18" width="38.7109375" style="62" customWidth="1"/>
    <col min="19" max="19" width="36" style="62" customWidth="1"/>
    <col min="20" max="20" width="36" style="62" bestFit="1" customWidth="1"/>
    <col min="21" max="21" width="34.42578125" style="62" bestFit="1" customWidth="1"/>
    <col min="22" max="22" width="26.7109375" style="62" bestFit="1" customWidth="1"/>
    <col min="23" max="23" width="41.5703125" bestFit="1" customWidth="1"/>
    <col min="24" max="24" width="31.85546875" style="36" bestFit="1" customWidth="1"/>
    <col min="25" max="25" width="34.42578125" bestFit="1" customWidth="1"/>
    <col min="26" max="26" width="27.85546875" bestFit="1" customWidth="1"/>
    <col min="27" max="27" width="17.42578125" bestFit="1" customWidth="1"/>
  </cols>
  <sheetData>
    <row r="1" spans="1:27" ht="45.75" customHeight="1" x14ac:dyDescent="0.25">
      <c r="A1" s="52" t="s">
        <v>32</v>
      </c>
      <c r="B1" s="53" t="s">
        <v>108</v>
      </c>
      <c r="C1" s="54" t="s">
        <v>33</v>
      </c>
      <c r="D1" s="55" t="s">
        <v>12</v>
      </c>
      <c r="E1" s="56" t="s">
        <v>109</v>
      </c>
      <c r="F1" s="55" t="s">
        <v>0</v>
      </c>
      <c r="G1" s="55" t="s">
        <v>18</v>
      </c>
      <c r="H1" s="55" t="s">
        <v>15</v>
      </c>
      <c r="I1" s="57" t="s">
        <v>34</v>
      </c>
      <c r="J1" s="57" t="s">
        <v>35</v>
      </c>
      <c r="K1" s="57" t="s">
        <v>36</v>
      </c>
      <c r="L1" s="57" t="s">
        <v>37</v>
      </c>
      <c r="M1" s="55" t="s">
        <v>1</v>
      </c>
      <c r="N1" s="58" t="s">
        <v>38</v>
      </c>
      <c r="O1" s="57" t="s">
        <v>39</v>
      </c>
      <c r="P1" s="57" t="s">
        <v>40</v>
      </c>
      <c r="Q1" s="57" t="s">
        <v>104</v>
      </c>
      <c r="R1" s="65" t="s">
        <v>42</v>
      </c>
      <c r="S1" s="65" t="s">
        <v>43</v>
      </c>
      <c r="T1" s="65" t="s">
        <v>44</v>
      </c>
      <c r="U1" s="61" t="s">
        <v>107</v>
      </c>
      <c r="V1" s="61" t="s">
        <v>106</v>
      </c>
      <c r="W1" s="59" t="s">
        <v>105</v>
      </c>
      <c r="X1" s="55" t="s">
        <v>25</v>
      </c>
      <c r="Y1" s="55" t="s">
        <v>45</v>
      </c>
      <c r="Z1" s="55" t="s">
        <v>46</v>
      </c>
      <c r="AA1" s="60" t="s">
        <v>47</v>
      </c>
    </row>
    <row r="2" spans="1:27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/>
    </row>
    <row r="3" spans="1:27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/>
    </row>
  </sheetData>
  <sheetProtection algorithmName="SHA-512" hashValue="8a+5aA2uiceiU0QuuKUNCvA2MZ+Oj9CAWV2uEDf+SaMSpFX0ekUVnnMqAbEtu29DebhLRACSsRD0iGSyP+EYvA==" saltValue="vXhA5GDpvWw8xndt5hY5zA==" spinCount="100000" sheet="1" objects="1" scenarios="1" insertRows="0" sort="0" autoFilter="0"/>
  <dataValidations count="5">
    <dataValidation errorStyle="warning" operator="equal" allowBlank="1" showInputMessage="1" showErrorMessage="1" errorTitle="Data Format Error" error="Provider's 9 digit Tax ID #" prompt="Provider's Tax ID #" sqref="P1" xr:uid="{0091D88C-88B0-4A7F-853C-5C813E2D7507}"/>
    <dataValidation type="textLength" operator="equal" allowBlank="1" showInputMessage="1" showErrorMessage="1" promptTitle="NPI Required " prompt="10 digit NPI required " sqref="O2:O1048576" xr:uid="{3F341008-6679-4F34-9776-F43D68952A34}">
      <formula1>10</formula1>
    </dataValidation>
    <dataValidation operator="equal" allowBlank="1" showInputMessage="1" showErrorMessage="1" promptTitle="NPI Required " prompt="10 digit NPI required " sqref="O1" xr:uid="{2E4FCFF8-5B56-4369-B64C-52FFA3EE49A3}"/>
    <dataValidation type="textLength" allowBlank="1" showInputMessage="1" showErrorMessage="1" errorTitle="Use complete Medicaid ID" promptTitle="Medicaid ID Required " sqref="Q2:Q1048576" xr:uid="{C7F2EF70-6773-4860-ADB7-C5EFEDC01A89}">
      <formula1>9</formula1>
      <formula2>10</formula2>
    </dataValidation>
    <dataValidation allowBlank="1" showInputMessage="1" showErrorMessage="1" errorTitle="Use complete Medicaid ID" promptTitle="Medicaid ID Required " sqref="Q1" xr:uid="{C56D554A-CD5C-4871-A796-53C52EF68841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2E6AAEC-AC32-4AA5-819A-2DA91E7A2140}">
          <x14:formula1>
            <xm:f>Lists!$A$14:$A$15</xm:f>
          </x14:formula1>
          <xm:sqref>D2:D1048576</xm:sqref>
        </x14:dataValidation>
        <x14:dataValidation type="list" allowBlank="1" showInputMessage="1" showErrorMessage="1" xr:uid="{EE982F3A-43C7-4C9C-95FC-100D317660D0}">
          <x14:formula1>
            <xm:f>Lists!$A$2:$A$11</xm:f>
          </x14:formula1>
          <xm:sqref>F2:F1048576</xm:sqref>
        </x14:dataValidation>
        <x14:dataValidation type="list" allowBlank="1" showInputMessage="1" showErrorMessage="1" xr:uid="{AEA6F5BA-8F2D-4B40-A8A7-A6BF9291348A}">
          <x14:formula1>
            <xm:f>Lists!$A$18:$A$19</xm:f>
          </x14:formula1>
          <xm:sqref>H2:H1048576</xm:sqref>
        </x14:dataValidation>
        <x14:dataValidation type="list" allowBlank="1" showInputMessage="1" showErrorMessage="1" xr:uid="{FEB33D0F-FD57-45A3-9C18-00AF33E6DD16}">
          <x14:formula1>
            <xm:f>Lists!$C$2:$C$71</xm:f>
          </x14:formula1>
          <xm:sqref>M2:M1048576</xm:sqref>
        </x14:dataValidation>
        <x14:dataValidation type="list" allowBlank="1" showInputMessage="1" showErrorMessage="1" xr:uid="{F80045F1-BBCC-4D10-A885-F46363601D0C}">
          <x14:formula1>
            <xm:f>Lists!$A$30:$A$33</xm:f>
          </x14:formula1>
          <xm:sqref>X2:X1048576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A471BA22-01E0-4B7C-8801-94E13B465EDD}">
          <x14:formula1>
            <xm:f>Lists!$A$22:$A$27</xm:f>
          </x14:formula1>
          <xm:sqref>G2:G1048576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E6AA4-E7CD-4B3E-B3D5-8844F214111D}">
  <dimension ref="A1:AA3"/>
  <sheetViews>
    <sheetView topLeftCell="P1" workbookViewId="0">
      <pane ySplit="1" topLeftCell="A2" activePane="bottomLeft" state="frozen"/>
      <selection activeCell="L1" sqref="L1"/>
      <selection pane="bottomLeft" activeCell="W7" sqref="W7"/>
    </sheetView>
  </sheetViews>
  <sheetFormatPr defaultColWidth="15.7109375" defaultRowHeight="15" x14ac:dyDescent="0.25"/>
  <cols>
    <col min="1" max="1" width="22.28515625" style="7" customWidth="1"/>
    <col min="2" max="2" width="21.42578125" style="8" customWidth="1"/>
    <col min="3" max="3" width="31.5703125" style="9" customWidth="1"/>
    <col min="4" max="4" width="17.5703125" style="36" customWidth="1"/>
    <col min="5" max="5" width="28" style="8" customWidth="1"/>
    <col min="6" max="6" width="31.42578125" style="36" bestFit="1" customWidth="1"/>
    <col min="7" max="7" width="21.85546875" style="36" customWidth="1"/>
    <col min="8" max="8" width="27" style="36" customWidth="1"/>
    <col min="9" max="9" width="27.28515625" style="7" customWidth="1"/>
    <col min="10" max="10" width="28" style="7" customWidth="1"/>
    <col min="11" max="11" width="28.5703125" style="7" customWidth="1"/>
    <col min="12" max="12" width="15.7109375" style="7"/>
    <col min="13" max="13" width="26.5703125" style="36" customWidth="1"/>
    <col min="14" max="14" width="15.7109375" style="10"/>
    <col min="15" max="16" width="15.7109375" style="7"/>
    <col min="17" max="17" width="19.7109375" style="7" customWidth="1"/>
    <col min="18" max="18" width="38.7109375" style="62" customWidth="1"/>
    <col min="19" max="19" width="36" style="62" customWidth="1"/>
    <col min="20" max="20" width="36" style="62" bestFit="1" customWidth="1"/>
    <col min="21" max="21" width="34.42578125" style="62" bestFit="1" customWidth="1"/>
    <col min="22" max="22" width="26.7109375" style="62" bestFit="1" customWidth="1"/>
    <col min="23" max="23" width="41.5703125" bestFit="1" customWidth="1"/>
    <col min="24" max="24" width="31.85546875" style="36" bestFit="1" customWidth="1"/>
    <col min="25" max="25" width="34.42578125" bestFit="1" customWidth="1"/>
    <col min="26" max="26" width="27.85546875" bestFit="1" customWidth="1"/>
    <col min="27" max="27" width="17.42578125" bestFit="1" customWidth="1"/>
  </cols>
  <sheetData>
    <row r="1" spans="1:27" ht="45.75" customHeight="1" x14ac:dyDescent="0.25">
      <c r="A1" s="52" t="s">
        <v>32</v>
      </c>
      <c r="B1" s="53" t="s">
        <v>108</v>
      </c>
      <c r="C1" s="54" t="s">
        <v>33</v>
      </c>
      <c r="D1" s="55" t="s">
        <v>12</v>
      </c>
      <c r="E1" s="56" t="s">
        <v>109</v>
      </c>
      <c r="F1" s="55" t="s">
        <v>0</v>
      </c>
      <c r="G1" s="55" t="s">
        <v>18</v>
      </c>
      <c r="H1" s="55" t="s">
        <v>15</v>
      </c>
      <c r="I1" s="57" t="s">
        <v>34</v>
      </c>
      <c r="J1" s="57" t="s">
        <v>35</v>
      </c>
      <c r="K1" s="57" t="s">
        <v>36</v>
      </c>
      <c r="L1" s="57" t="s">
        <v>37</v>
      </c>
      <c r="M1" s="55" t="s">
        <v>1</v>
      </c>
      <c r="N1" s="58" t="s">
        <v>38</v>
      </c>
      <c r="O1" s="57" t="s">
        <v>39</v>
      </c>
      <c r="P1" s="57" t="s">
        <v>40</v>
      </c>
      <c r="Q1" s="57" t="s">
        <v>104</v>
      </c>
      <c r="R1" s="65" t="s">
        <v>42</v>
      </c>
      <c r="S1" s="65" t="s">
        <v>43</v>
      </c>
      <c r="T1" s="65" t="s">
        <v>44</v>
      </c>
      <c r="U1" s="61" t="s">
        <v>107</v>
      </c>
      <c r="V1" s="61" t="s">
        <v>106</v>
      </c>
      <c r="W1" s="59" t="s">
        <v>105</v>
      </c>
      <c r="X1" s="55" t="s">
        <v>25</v>
      </c>
      <c r="Y1" s="55" t="s">
        <v>45</v>
      </c>
      <c r="Z1" s="55" t="s">
        <v>46</v>
      </c>
      <c r="AA1" s="60" t="s">
        <v>47</v>
      </c>
    </row>
    <row r="2" spans="1:27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/>
    </row>
    <row r="3" spans="1:27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/>
    </row>
  </sheetData>
  <sheetProtection algorithmName="SHA-512" hashValue="6s5MErVM3pvyMwKKk/Gz3pl7+FiTeeBfEjxWdEQ8URuH3oiZ+dbRKD3qD8wa4M1zy32nOUs4Di24oFr7RENAcw==" saltValue="L8+teA6aoX9cllErU/vB3w==" spinCount="100000" sheet="1" objects="1" scenarios="1" insertRows="0" sort="0" autoFilter="0"/>
  <dataValidations count="5">
    <dataValidation allowBlank="1" showInputMessage="1" showErrorMessage="1" errorTitle="Use complete Medicaid ID" promptTitle="Medicaid ID Required " sqref="Q1" xr:uid="{15985F56-2FCC-486C-94AC-032D8786D1B9}"/>
    <dataValidation type="textLength" allowBlank="1" showInputMessage="1" showErrorMessage="1" errorTitle="Use complete Medicaid ID" promptTitle="Medicaid ID Required " sqref="Q2:Q1048576" xr:uid="{30CAABE7-17F5-42ED-B947-1E59F4B0B577}">
      <formula1>9</formula1>
      <formula2>10</formula2>
    </dataValidation>
    <dataValidation operator="equal" allowBlank="1" showInputMessage="1" showErrorMessage="1" promptTitle="NPI Required " prompt="10 digit NPI required " sqref="O1" xr:uid="{70179FD7-E01D-4775-A73F-345587A625AC}"/>
    <dataValidation type="textLength" operator="equal" allowBlank="1" showInputMessage="1" showErrorMessage="1" promptTitle="NPI Required " prompt="10 digit NPI required " sqref="O2:O1048576" xr:uid="{6590737C-A9C4-421F-AA6C-A7F483BCC591}">
      <formula1>10</formula1>
    </dataValidation>
    <dataValidation errorStyle="warning" operator="equal" allowBlank="1" showInputMessage="1" showErrorMessage="1" errorTitle="Data Format Error" error="Provider's 9 digit Tax ID #" prompt="Provider's Tax ID #" sqref="P1" xr:uid="{6581A863-7ECD-433C-9B39-8F594B7A0093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E5BC9E8-1510-4F54-BDFB-9AD1240E7A20}">
          <x14:formula1>
            <xm:f>Lists!$A$30:$A$33</xm:f>
          </x14:formula1>
          <xm:sqref>X2:X1048576</xm:sqref>
        </x14:dataValidation>
        <x14:dataValidation type="list" allowBlank="1" showInputMessage="1" showErrorMessage="1" xr:uid="{D849FC19-A459-4404-8465-EF8B330DE42A}">
          <x14:formula1>
            <xm:f>Lists!$C$2:$C$71</xm:f>
          </x14:formula1>
          <xm:sqref>M2:M1048576</xm:sqref>
        </x14:dataValidation>
        <x14:dataValidation type="list" allowBlank="1" showInputMessage="1" showErrorMessage="1" xr:uid="{DD05997E-9C10-48B5-9918-FF55BC59CB93}">
          <x14:formula1>
            <xm:f>Lists!$A$18:$A$19</xm:f>
          </x14:formula1>
          <xm:sqref>H2:H1048576</xm:sqref>
        </x14:dataValidation>
        <x14:dataValidation type="list" allowBlank="1" showInputMessage="1" showErrorMessage="1" xr:uid="{DF7A241F-EB11-49C5-98F7-6EDA92BFBDAC}">
          <x14:formula1>
            <xm:f>Lists!$A$2:$A$11</xm:f>
          </x14:formula1>
          <xm:sqref>F2:F1048576</xm:sqref>
        </x14:dataValidation>
        <x14:dataValidation type="list" allowBlank="1" showInputMessage="1" showErrorMessage="1" xr:uid="{7B90FF85-EF51-41F9-ACEC-E83D73A056B2}">
          <x14:formula1>
            <xm:f>Lists!$A$14:$A$15</xm:f>
          </x14:formula1>
          <xm:sqref>D2:D1048576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8E0CBAD1-CD33-45FF-83C2-809B189518C2}">
          <x14:formula1>
            <xm:f>Lists!$A$22:$A$27</xm:f>
          </x14:formula1>
          <xm:sqref>G2:G1048576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79022-D671-474E-B8CA-B48BD01A5958}">
  <dimension ref="A1:AA3"/>
  <sheetViews>
    <sheetView topLeftCell="M1" workbookViewId="0">
      <pane ySplit="1" topLeftCell="A2" activePane="bottomLeft" state="frozen"/>
      <selection activeCell="L1" sqref="L1"/>
      <selection pane="bottomLeft" activeCell="V13" sqref="V13"/>
    </sheetView>
  </sheetViews>
  <sheetFormatPr defaultColWidth="15.7109375" defaultRowHeight="15" x14ac:dyDescent="0.25"/>
  <cols>
    <col min="1" max="1" width="22.28515625" style="7" customWidth="1"/>
    <col min="2" max="2" width="21.42578125" style="8" customWidth="1"/>
    <col min="3" max="3" width="31.5703125" style="9" customWidth="1"/>
    <col min="4" max="4" width="17.5703125" style="36" customWidth="1"/>
    <col min="5" max="5" width="28" style="8" customWidth="1"/>
    <col min="6" max="6" width="31.42578125" style="36" bestFit="1" customWidth="1"/>
    <col min="7" max="7" width="21.85546875" style="36" customWidth="1"/>
    <col min="8" max="8" width="27" style="36" customWidth="1"/>
    <col min="9" max="9" width="27.28515625" style="7" customWidth="1"/>
    <col min="10" max="10" width="28" style="7" customWidth="1"/>
    <col min="11" max="11" width="28.5703125" style="7" customWidth="1"/>
    <col min="12" max="12" width="15.7109375" style="7"/>
    <col min="13" max="13" width="26.5703125" style="36" customWidth="1"/>
    <col min="14" max="14" width="15.7109375" style="10"/>
    <col min="15" max="16" width="15.7109375" style="7"/>
    <col min="17" max="17" width="19.7109375" style="7" customWidth="1"/>
    <col min="18" max="18" width="38.7109375" style="62" customWidth="1"/>
    <col min="19" max="19" width="36" style="62" customWidth="1"/>
    <col min="20" max="20" width="36" style="62" bestFit="1" customWidth="1"/>
    <col min="21" max="21" width="34.42578125" style="62" bestFit="1" customWidth="1"/>
    <col min="22" max="22" width="26.7109375" style="62" bestFit="1" customWidth="1"/>
    <col min="23" max="23" width="41.5703125" bestFit="1" customWidth="1"/>
    <col min="24" max="24" width="31.85546875" style="36" bestFit="1" customWidth="1"/>
    <col min="25" max="25" width="34.42578125" bestFit="1" customWidth="1"/>
    <col min="26" max="26" width="27.85546875" bestFit="1" customWidth="1"/>
    <col min="27" max="27" width="17.42578125" bestFit="1" customWidth="1"/>
  </cols>
  <sheetData>
    <row r="1" spans="1:27" ht="45.75" customHeight="1" x14ac:dyDescent="0.25">
      <c r="A1" s="52" t="s">
        <v>32</v>
      </c>
      <c r="B1" s="53" t="s">
        <v>108</v>
      </c>
      <c r="C1" s="54" t="s">
        <v>33</v>
      </c>
      <c r="D1" s="55" t="s">
        <v>12</v>
      </c>
      <c r="E1" s="56" t="s">
        <v>109</v>
      </c>
      <c r="F1" s="55" t="s">
        <v>0</v>
      </c>
      <c r="G1" s="55" t="s">
        <v>18</v>
      </c>
      <c r="H1" s="55" t="s">
        <v>15</v>
      </c>
      <c r="I1" s="57" t="s">
        <v>34</v>
      </c>
      <c r="J1" s="57" t="s">
        <v>35</v>
      </c>
      <c r="K1" s="57" t="s">
        <v>36</v>
      </c>
      <c r="L1" s="57" t="s">
        <v>37</v>
      </c>
      <c r="M1" s="55" t="s">
        <v>1</v>
      </c>
      <c r="N1" s="58" t="s">
        <v>38</v>
      </c>
      <c r="O1" s="57" t="s">
        <v>39</v>
      </c>
      <c r="P1" s="57" t="s">
        <v>40</v>
      </c>
      <c r="Q1" s="57" t="s">
        <v>104</v>
      </c>
      <c r="R1" s="65" t="s">
        <v>42</v>
      </c>
      <c r="S1" s="65" t="s">
        <v>43</v>
      </c>
      <c r="T1" s="65" t="s">
        <v>44</v>
      </c>
      <c r="U1" s="61" t="s">
        <v>107</v>
      </c>
      <c r="V1" s="61" t="s">
        <v>106</v>
      </c>
      <c r="W1" s="59" t="s">
        <v>105</v>
      </c>
      <c r="X1" s="55" t="s">
        <v>25</v>
      </c>
      <c r="Y1" s="55" t="s">
        <v>45</v>
      </c>
      <c r="Z1" s="55" t="s">
        <v>46</v>
      </c>
      <c r="AA1" s="60" t="s">
        <v>47</v>
      </c>
    </row>
    <row r="2" spans="1:27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/>
    </row>
    <row r="3" spans="1:27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/>
    </row>
  </sheetData>
  <sheetProtection algorithmName="SHA-512" hashValue="2ym/whGw4XAuI4gP2ZdbJS2iis4oq521z0pClDg0k0y/RVZm4NJtx+fn0aHrYlDDsTJqEuZjW0OIAtSg1TsWpA==" saltValue="ORGy8Pgkg4CxwOq5+I8mAA==" spinCount="100000" sheet="1" objects="1" scenarios="1" insertRows="0" sort="0" autoFilter="0"/>
  <dataValidations count="5">
    <dataValidation errorStyle="warning" operator="equal" allowBlank="1" showInputMessage="1" showErrorMessage="1" errorTitle="Data Format Error" error="Provider's 9 digit Tax ID #" prompt="Provider's Tax ID #" sqref="P1" xr:uid="{641A1FFF-88AD-4F68-873B-CC9EF44C5721}"/>
    <dataValidation type="textLength" operator="equal" allowBlank="1" showInputMessage="1" showErrorMessage="1" promptTitle="NPI Required " prompt="10 digit NPI required " sqref="O2:O1048576" xr:uid="{F334111B-1AB8-4E5C-9933-0463A030211C}">
      <formula1>10</formula1>
    </dataValidation>
    <dataValidation operator="equal" allowBlank="1" showInputMessage="1" showErrorMessage="1" promptTitle="NPI Required " prompt="10 digit NPI required " sqref="O1" xr:uid="{6EC8E540-8D57-45AF-B9BD-818653F176B6}"/>
    <dataValidation type="textLength" allowBlank="1" showInputMessage="1" showErrorMessage="1" errorTitle="Use complete Medicaid ID" promptTitle="Medicaid ID Required " sqref="Q2:Q1048576" xr:uid="{A8D28955-7D75-49BC-8E04-A1E3A195A54C}">
      <formula1>9</formula1>
      <formula2>10</formula2>
    </dataValidation>
    <dataValidation allowBlank="1" showInputMessage="1" showErrorMessage="1" errorTitle="Use complete Medicaid ID" promptTitle="Medicaid ID Required " sqref="Q1" xr:uid="{4DF0F1BA-0455-4991-9432-A423033AA768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89A545D-D6B5-40EB-BA95-DCEF4C44B6E5}">
          <x14:formula1>
            <xm:f>Lists!$A$14:$A$15</xm:f>
          </x14:formula1>
          <xm:sqref>D2:D1048576</xm:sqref>
        </x14:dataValidation>
        <x14:dataValidation type="list" allowBlank="1" showInputMessage="1" showErrorMessage="1" xr:uid="{B5F76F88-4F5A-479C-A4C9-B4F2933DCE0E}">
          <x14:formula1>
            <xm:f>Lists!$A$2:$A$11</xm:f>
          </x14:formula1>
          <xm:sqref>F2:F1048576</xm:sqref>
        </x14:dataValidation>
        <x14:dataValidation type="list" allowBlank="1" showInputMessage="1" showErrorMessage="1" xr:uid="{DE635E54-8B27-4469-86B3-1F01AFA136D3}">
          <x14:formula1>
            <xm:f>Lists!$A$18:$A$19</xm:f>
          </x14:formula1>
          <xm:sqref>H2:H1048576</xm:sqref>
        </x14:dataValidation>
        <x14:dataValidation type="list" allowBlank="1" showInputMessage="1" showErrorMessage="1" xr:uid="{64A6FC88-3F26-48C7-9393-97D00D46D6AA}">
          <x14:formula1>
            <xm:f>Lists!$C$2:$C$71</xm:f>
          </x14:formula1>
          <xm:sqref>M2:M1048576</xm:sqref>
        </x14:dataValidation>
        <x14:dataValidation type="list" allowBlank="1" showInputMessage="1" showErrorMessage="1" xr:uid="{AE9556B7-B896-4B94-86DF-D3344A40A358}">
          <x14:formula1>
            <xm:f>Lists!$A$30:$A$33</xm:f>
          </x14:formula1>
          <xm:sqref>X2:X1048576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083C73D7-3D29-49E4-A6B8-926456675F25}">
          <x14:formula1>
            <xm:f>Lists!$A$22:$A$27</xm:f>
          </x14:formula1>
          <xm:sqref>G2:G1048576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2F711-2FA9-4230-A3E4-7FC4F4FCC6C8}">
  <dimension ref="A1:AA3"/>
  <sheetViews>
    <sheetView topLeftCell="P1" workbookViewId="0">
      <pane ySplit="1" topLeftCell="A2" activePane="bottomLeft" state="frozen"/>
      <selection activeCell="L1" sqref="L1"/>
      <selection pane="bottomLeft" activeCell="W8" sqref="W8"/>
    </sheetView>
  </sheetViews>
  <sheetFormatPr defaultColWidth="15.7109375" defaultRowHeight="15" x14ac:dyDescent="0.25"/>
  <cols>
    <col min="1" max="1" width="22.28515625" style="7" customWidth="1"/>
    <col min="2" max="2" width="21.42578125" style="8" customWidth="1"/>
    <col min="3" max="3" width="31.5703125" style="9" customWidth="1"/>
    <col min="4" max="4" width="17.5703125" style="36" customWidth="1"/>
    <col min="5" max="5" width="28" style="8" customWidth="1"/>
    <col min="6" max="6" width="31.42578125" style="36" bestFit="1" customWidth="1"/>
    <col min="7" max="7" width="21.85546875" style="36" customWidth="1"/>
    <col min="8" max="8" width="27" style="36" customWidth="1"/>
    <col min="9" max="9" width="27.28515625" style="7" customWidth="1"/>
    <col min="10" max="10" width="28" style="7" customWidth="1"/>
    <col min="11" max="11" width="28.5703125" style="7" customWidth="1"/>
    <col min="12" max="12" width="15.7109375" style="7"/>
    <col min="13" max="13" width="26.5703125" style="36" customWidth="1"/>
    <col min="14" max="14" width="15.7109375" style="10"/>
    <col min="15" max="16" width="15.7109375" style="7"/>
    <col min="17" max="17" width="19.7109375" style="7" customWidth="1"/>
    <col min="18" max="18" width="38.7109375" style="62" customWidth="1"/>
    <col min="19" max="19" width="36" style="62" customWidth="1"/>
    <col min="20" max="20" width="36" style="62" bestFit="1" customWidth="1"/>
    <col min="21" max="21" width="34.42578125" style="62" bestFit="1" customWidth="1"/>
    <col min="22" max="22" width="26.7109375" style="62" bestFit="1" customWidth="1"/>
    <col min="23" max="23" width="41.5703125" bestFit="1" customWidth="1"/>
    <col min="24" max="24" width="31.85546875" style="36" bestFit="1" customWidth="1"/>
    <col min="25" max="25" width="34.42578125" bestFit="1" customWidth="1"/>
    <col min="26" max="26" width="27.85546875" bestFit="1" customWidth="1"/>
    <col min="27" max="27" width="17.42578125" bestFit="1" customWidth="1"/>
  </cols>
  <sheetData>
    <row r="1" spans="1:27" ht="45.75" customHeight="1" x14ac:dyDescent="0.25">
      <c r="A1" s="52" t="s">
        <v>32</v>
      </c>
      <c r="B1" s="53" t="s">
        <v>108</v>
      </c>
      <c r="C1" s="54" t="s">
        <v>33</v>
      </c>
      <c r="D1" s="55" t="s">
        <v>12</v>
      </c>
      <c r="E1" s="56" t="s">
        <v>109</v>
      </c>
      <c r="F1" s="55" t="s">
        <v>0</v>
      </c>
      <c r="G1" s="55" t="s">
        <v>18</v>
      </c>
      <c r="H1" s="55" t="s">
        <v>15</v>
      </c>
      <c r="I1" s="57" t="s">
        <v>34</v>
      </c>
      <c r="J1" s="57" t="s">
        <v>35</v>
      </c>
      <c r="K1" s="57" t="s">
        <v>36</v>
      </c>
      <c r="L1" s="57" t="s">
        <v>37</v>
      </c>
      <c r="M1" s="55" t="s">
        <v>1</v>
      </c>
      <c r="N1" s="58" t="s">
        <v>38</v>
      </c>
      <c r="O1" s="57" t="s">
        <v>39</v>
      </c>
      <c r="P1" s="57" t="s">
        <v>40</v>
      </c>
      <c r="Q1" s="57" t="s">
        <v>104</v>
      </c>
      <c r="R1" s="65" t="s">
        <v>42</v>
      </c>
      <c r="S1" s="65" t="s">
        <v>43</v>
      </c>
      <c r="T1" s="65" t="s">
        <v>44</v>
      </c>
      <c r="U1" s="61" t="s">
        <v>107</v>
      </c>
      <c r="V1" s="61" t="s">
        <v>106</v>
      </c>
      <c r="W1" s="59" t="s">
        <v>105</v>
      </c>
      <c r="X1" s="55" t="s">
        <v>25</v>
      </c>
      <c r="Y1" s="55" t="s">
        <v>45</v>
      </c>
      <c r="Z1" s="55" t="s">
        <v>46</v>
      </c>
      <c r="AA1" s="60" t="s">
        <v>47</v>
      </c>
    </row>
    <row r="2" spans="1:27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/>
    </row>
    <row r="3" spans="1:27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/>
    </row>
  </sheetData>
  <sheetProtection algorithmName="SHA-512" hashValue="+XyuRmRVqma2obZaQ821j9KWPS9q4gU5NzY9SxsKQWqJYCeN2L9AXJmzr7urkZiCOWxhHbYJ6b6/BhLxt8/nlA==" saltValue="/M3MCQve9dmaTFt67jIKaQ==" spinCount="100000" sheet="1" objects="1" scenarios="1" insertRows="0" sort="0" autoFilter="0"/>
  <dataValidations count="5">
    <dataValidation allowBlank="1" showInputMessage="1" showErrorMessage="1" errorTitle="Use complete Medicaid ID" promptTitle="Medicaid ID Required " sqref="Q1" xr:uid="{1CFB33DD-78DF-4B77-A2FF-02ABFE613BE2}"/>
    <dataValidation type="textLength" allowBlank="1" showInputMessage="1" showErrorMessage="1" errorTitle="Use complete Medicaid ID" promptTitle="Medicaid ID Required " sqref="Q2:Q1048576" xr:uid="{664766F9-C819-4F59-A459-4F233C79E6D1}">
      <formula1>9</formula1>
      <formula2>10</formula2>
    </dataValidation>
    <dataValidation operator="equal" allowBlank="1" showInputMessage="1" showErrorMessage="1" promptTitle="NPI Required " prompt="10 digit NPI required " sqref="O1" xr:uid="{18F7B0C1-ADC0-43D9-AA94-08C839941D92}"/>
    <dataValidation type="textLength" operator="equal" allowBlank="1" showInputMessage="1" showErrorMessage="1" promptTitle="NPI Required " prompt="10 digit NPI required " sqref="O2:O1048576" xr:uid="{EA9FFB3E-449C-4D5A-93E0-A376DE6503CB}">
      <formula1>10</formula1>
    </dataValidation>
    <dataValidation errorStyle="warning" operator="equal" allowBlank="1" showInputMessage="1" showErrorMessage="1" errorTitle="Data Format Error" error="Provider's 9 digit Tax ID #" prompt="Provider's Tax ID #" sqref="P1" xr:uid="{9C27E8B8-932E-4FC0-AF3F-363E7CB48B8B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A0E0DCBB-8993-4AB0-8CB1-378BA8075B6E}">
          <x14:formula1>
            <xm:f>Lists!$A$30:$A$33</xm:f>
          </x14:formula1>
          <xm:sqref>X2:X1048576</xm:sqref>
        </x14:dataValidation>
        <x14:dataValidation type="list" allowBlank="1" showInputMessage="1" showErrorMessage="1" xr:uid="{B1BAFEE6-F526-4A15-9A88-2C6E67606874}">
          <x14:formula1>
            <xm:f>Lists!$C$2:$C$71</xm:f>
          </x14:formula1>
          <xm:sqref>M2:M1048576</xm:sqref>
        </x14:dataValidation>
        <x14:dataValidation type="list" allowBlank="1" showInputMessage="1" showErrorMessage="1" xr:uid="{1BB45D64-289D-4EBA-9755-B3226FA2C793}">
          <x14:formula1>
            <xm:f>Lists!$A$18:$A$19</xm:f>
          </x14:formula1>
          <xm:sqref>H2:H1048576</xm:sqref>
        </x14:dataValidation>
        <x14:dataValidation type="list" allowBlank="1" showInputMessage="1" showErrorMessage="1" xr:uid="{AFB83A4C-5179-475D-93BF-80A6794DF6C2}">
          <x14:formula1>
            <xm:f>Lists!$A$2:$A$11</xm:f>
          </x14:formula1>
          <xm:sqref>F2:F1048576</xm:sqref>
        </x14:dataValidation>
        <x14:dataValidation type="list" allowBlank="1" showInputMessage="1" showErrorMessage="1" xr:uid="{8CF4C5CD-09C5-4EB4-AE2E-154BFDE30F16}">
          <x14:formula1>
            <xm:f>Lists!$A$14:$A$15</xm:f>
          </x14:formula1>
          <xm:sqref>D2:D1048576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A2F18FFC-DD20-4EC9-910B-F31F680FECCA}">
          <x14:formula1>
            <xm:f>Lists!$A$22:$A$27</xm:f>
          </x14:formula1>
          <xm:sqref>G2:G1048576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D050E-F60E-4106-95B7-F9670EEEB5D8}">
  <dimension ref="A1:AA3"/>
  <sheetViews>
    <sheetView topLeftCell="M1" workbookViewId="0">
      <pane ySplit="1" topLeftCell="A2" activePane="bottomLeft" state="frozen"/>
      <selection activeCell="L1" sqref="L1"/>
      <selection pane="bottomLeft" activeCell="P34" sqref="P34"/>
    </sheetView>
  </sheetViews>
  <sheetFormatPr defaultColWidth="15.7109375" defaultRowHeight="15" x14ac:dyDescent="0.25"/>
  <cols>
    <col min="1" max="1" width="22.28515625" style="7" customWidth="1"/>
    <col min="2" max="2" width="21.42578125" style="8" customWidth="1"/>
    <col min="3" max="3" width="31.5703125" style="9" customWidth="1"/>
    <col min="4" max="4" width="17.5703125" style="36" customWidth="1"/>
    <col min="5" max="5" width="28" style="8" customWidth="1"/>
    <col min="6" max="6" width="31.42578125" style="36" bestFit="1" customWidth="1"/>
    <col min="7" max="7" width="21.85546875" style="36" customWidth="1"/>
    <col min="8" max="8" width="27" style="36" customWidth="1"/>
    <col min="9" max="9" width="27.28515625" style="7" customWidth="1"/>
    <col min="10" max="10" width="28" style="7" customWidth="1"/>
    <col min="11" max="11" width="28.5703125" style="7" customWidth="1"/>
    <col min="12" max="12" width="15.7109375" style="7"/>
    <col min="13" max="13" width="26.5703125" style="36" customWidth="1"/>
    <col min="14" max="14" width="15.7109375" style="10"/>
    <col min="15" max="16" width="15.7109375" style="7"/>
    <col min="17" max="17" width="19.7109375" style="7" customWidth="1"/>
    <col min="18" max="18" width="38.7109375" style="62" customWidth="1"/>
    <col min="19" max="19" width="36" style="62" customWidth="1"/>
    <col min="20" max="20" width="36" style="62" bestFit="1" customWidth="1"/>
    <col min="21" max="21" width="34.42578125" style="62" bestFit="1" customWidth="1"/>
    <col min="22" max="22" width="26.7109375" style="62" bestFit="1" customWidth="1"/>
    <col min="23" max="23" width="41.5703125" bestFit="1" customWidth="1"/>
    <col min="24" max="24" width="31.85546875" style="36" bestFit="1" customWidth="1"/>
    <col min="25" max="25" width="34.42578125" bestFit="1" customWidth="1"/>
    <col min="26" max="26" width="27.85546875" bestFit="1" customWidth="1"/>
    <col min="27" max="27" width="17.42578125" bestFit="1" customWidth="1"/>
  </cols>
  <sheetData>
    <row r="1" spans="1:27" ht="45.75" customHeight="1" x14ac:dyDescent="0.25">
      <c r="A1" s="52" t="s">
        <v>32</v>
      </c>
      <c r="B1" s="53" t="s">
        <v>108</v>
      </c>
      <c r="C1" s="54" t="s">
        <v>33</v>
      </c>
      <c r="D1" s="55" t="s">
        <v>12</v>
      </c>
      <c r="E1" s="56" t="s">
        <v>109</v>
      </c>
      <c r="F1" s="55" t="s">
        <v>0</v>
      </c>
      <c r="G1" s="55" t="s">
        <v>18</v>
      </c>
      <c r="H1" s="55" t="s">
        <v>15</v>
      </c>
      <c r="I1" s="57" t="s">
        <v>34</v>
      </c>
      <c r="J1" s="57" t="s">
        <v>35</v>
      </c>
      <c r="K1" s="57" t="s">
        <v>36</v>
      </c>
      <c r="L1" s="57" t="s">
        <v>37</v>
      </c>
      <c r="M1" s="55" t="s">
        <v>1</v>
      </c>
      <c r="N1" s="58" t="s">
        <v>38</v>
      </c>
      <c r="O1" s="57" t="s">
        <v>39</v>
      </c>
      <c r="P1" s="57" t="s">
        <v>40</v>
      </c>
      <c r="Q1" s="57" t="s">
        <v>104</v>
      </c>
      <c r="R1" s="65" t="s">
        <v>42</v>
      </c>
      <c r="S1" s="65" t="s">
        <v>43</v>
      </c>
      <c r="T1" s="65" t="s">
        <v>44</v>
      </c>
      <c r="U1" s="61" t="s">
        <v>107</v>
      </c>
      <c r="V1" s="61" t="s">
        <v>106</v>
      </c>
      <c r="W1" s="59" t="s">
        <v>105</v>
      </c>
      <c r="X1" s="55" t="s">
        <v>25</v>
      </c>
      <c r="Y1" s="55" t="s">
        <v>45</v>
      </c>
      <c r="Z1" s="55" t="s">
        <v>46</v>
      </c>
      <c r="AA1" s="60" t="s">
        <v>47</v>
      </c>
    </row>
    <row r="2" spans="1:27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/>
    </row>
    <row r="3" spans="1:27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/>
    </row>
  </sheetData>
  <sheetProtection algorithmName="SHA-512" hashValue="8Fc2ml8ni7HMM5/uRAuZxt36+0+XlQzetZYrbByXzs9pPoNgg+ICMbfz4xIOj5SmC9mzl4hSlt30m5+aTBRqCA==" saltValue="E6MOSTFaQFxCWZuF0beyWg==" spinCount="100000" sheet="1" objects="1" scenarios="1" insertRows="0" sort="0" autoFilter="0"/>
  <dataValidations count="5">
    <dataValidation errorStyle="warning" operator="equal" allowBlank="1" showInputMessage="1" showErrorMessage="1" errorTitle="Data Format Error" error="Provider's 9 digit Tax ID #" prompt="Provider's Tax ID #" sqref="P1" xr:uid="{A927284F-F569-470E-A940-2C7B8717310C}"/>
    <dataValidation type="textLength" operator="equal" allowBlank="1" showInputMessage="1" showErrorMessage="1" promptTitle="NPI Required " prompt="10 digit NPI required " sqref="O2:O1048576" xr:uid="{6A136A34-2F29-4ADF-8A01-21A08C0163E2}">
      <formula1>10</formula1>
    </dataValidation>
    <dataValidation operator="equal" allowBlank="1" showInputMessage="1" showErrorMessage="1" promptTitle="NPI Required " prompt="10 digit NPI required " sqref="O1" xr:uid="{5D070928-2BC8-4622-92B9-D78A4A80332F}"/>
    <dataValidation type="textLength" allowBlank="1" showInputMessage="1" showErrorMessage="1" errorTitle="Use complete Medicaid ID" promptTitle="Medicaid ID Required " sqref="Q2:Q1048576" xr:uid="{DB8AECF4-CE92-4549-B524-6F100249A630}">
      <formula1>9</formula1>
      <formula2>10</formula2>
    </dataValidation>
    <dataValidation allowBlank="1" showInputMessage="1" showErrorMessage="1" errorTitle="Use complete Medicaid ID" promptTitle="Medicaid ID Required " sqref="Q1" xr:uid="{58175F46-67B7-47A6-9849-F5B14F0E207C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AFC2F3A-A78C-46E0-8459-371B69481132}">
          <x14:formula1>
            <xm:f>Lists!$A$14:$A$15</xm:f>
          </x14:formula1>
          <xm:sqref>D2:D1048576</xm:sqref>
        </x14:dataValidation>
        <x14:dataValidation type="list" allowBlank="1" showInputMessage="1" showErrorMessage="1" xr:uid="{58BEFDC5-49BF-4669-83CB-7B600282AF02}">
          <x14:formula1>
            <xm:f>Lists!$A$2:$A$11</xm:f>
          </x14:formula1>
          <xm:sqref>F2:F1048576</xm:sqref>
        </x14:dataValidation>
        <x14:dataValidation type="list" allowBlank="1" showInputMessage="1" showErrorMessage="1" xr:uid="{B266F51C-1396-4EDD-8F45-8BBABE7595A8}">
          <x14:formula1>
            <xm:f>Lists!$A$18:$A$19</xm:f>
          </x14:formula1>
          <xm:sqref>H2:H1048576</xm:sqref>
        </x14:dataValidation>
        <x14:dataValidation type="list" allowBlank="1" showInputMessage="1" showErrorMessage="1" xr:uid="{9949D5A4-4D27-4138-9CF5-F8D821564C2E}">
          <x14:formula1>
            <xm:f>Lists!$C$2:$C$71</xm:f>
          </x14:formula1>
          <xm:sqref>M2:M1048576</xm:sqref>
        </x14:dataValidation>
        <x14:dataValidation type="list" allowBlank="1" showInputMessage="1" showErrorMessage="1" xr:uid="{E09DB264-8E81-4B39-BBE6-83B3DD795DEC}">
          <x14:formula1>
            <xm:f>Lists!$A$30:$A$33</xm:f>
          </x14:formula1>
          <xm:sqref>X2:X1048576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E75A678B-CD77-4D6B-B492-B54B6D8B18C1}">
          <x14:formula1>
            <xm:f>Lists!$A$22:$A$27</xm:f>
          </x14:formula1>
          <xm:sqref>G2:G1048576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E56EC-7656-406C-B24F-A499B61A490A}">
  <dimension ref="A1:I71"/>
  <sheetViews>
    <sheetView workbookViewId="0">
      <selection activeCell="H29" sqref="H29"/>
    </sheetView>
  </sheetViews>
  <sheetFormatPr defaultRowHeight="15" x14ac:dyDescent="0.25"/>
  <cols>
    <col min="1" max="1" width="31.42578125" bestFit="1" customWidth="1"/>
    <col min="3" max="3" width="55.5703125" bestFit="1" customWidth="1"/>
    <col min="6" max="6" width="52.5703125" customWidth="1"/>
    <col min="9" max="9" width="46" customWidth="1"/>
  </cols>
  <sheetData>
    <row r="1" spans="1:9" x14ac:dyDescent="0.25">
      <c r="A1" s="1" t="s">
        <v>0</v>
      </c>
      <c r="C1" s="51" t="s">
        <v>1</v>
      </c>
      <c r="F1" s="45" t="s">
        <v>148</v>
      </c>
      <c r="I1" s="49" t="s">
        <v>123</v>
      </c>
    </row>
    <row r="2" spans="1:9" x14ac:dyDescent="0.25">
      <c r="A2" s="2" t="s">
        <v>2</v>
      </c>
      <c r="C2" s="3" t="s">
        <v>150</v>
      </c>
      <c r="F2" s="46" t="s">
        <v>114</v>
      </c>
      <c r="I2" s="50" t="s">
        <v>124</v>
      </c>
    </row>
    <row r="3" spans="1:9" x14ac:dyDescent="0.25">
      <c r="A3" s="4" t="s">
        <v>3</v>
      </c>
      <c r="C3" s="3" t="s">
        <v>151</v>
      </c>
      <c r="F3" s="46" t="s">
        <v>115</v>
      </c>
      <c r="I3" s="50" t="s">
        <v>125</v>
      </c>
    </row>
    <row r="4" spans="1:9" x14ac:dyDescent="0.25">
      <c r="A4" s="2" t="s">
        <v>4</v>
      </c>
      <c r="C4" s="3" t="s">
        <v>152</v>
      </c>
      <c r="F4" s="46" t="s">
        <v>117</v>
      </c>
      <c r="I4" s="50" t="s">
        <v>126</v>
      </c>
    </row>
    <row r="5" spans="1:9" x14ac:dyDescent="0.25">
      <c r="A5" s="2" t="s">
        <v>5</v>
      </c>
      <c r="C5" s="3" t="s">
        <v>153</v>
      </c>
      <c r="F5" s="46" t="s">
        <v>118</v>
      </c>
      <c r="I5" s="50" t="s">
        <v>127</v>
      </c>
    </row>
    <row r="6" spans="1:9" x14ac:dyDescent="0.25">
      <c r="A6" s="2" t="s">
        <v>6</v>
      </c>
      <c r="C6" s="3" t="s">
        <v>154</v>
      </c>
      <c r="F6" s="46" t="s">
        <v>119</v>
      </c>
      <c r="I6" s="50" t="s">
        <v>128</v>
      </c>
    </row>
    <row r="7" spans="1:9" x14ac:dyDescent="0.25">
      <c r="A7" s="2" t="s">
        <v>7</v>
      </c>
      <c r="C7" s="3" t="s">
        <v>155</v>
      </c>
      <c r="F7" s="46" t="s">
        <v>120</v>
      </c>
      <c r="I7" s="50" t="s">
        <v>129</v>
      </c>
    </row>
    <row r="8" spans="1:9" x14ac:dyDescent="0.25">
      <c r="A8" s="2" t="s">
        <v>8</v>
      </c>
      <c r="C8" s="3" t="s">
        <v>156</v>
      </c>
      <c r="F8" s="46" t="s">
        <v>121</v>
      </c>
      <c r="I8" s="50" t="s">
        <v>130</v>
      </c>
    </row>
    <row r="9" spans="1:9" x14ac:dyDescent="0.25">
      <c r="A9" s="2" t="s">
        <v>9</v>
      </c>
      <c r="C9" s="3" t="s">
        <v>157</v>
      </c>
      <c r="F9" s="46" t="s">
        <v>122</v>
      </c>
      <c r="I9" s="50" t="s">
        <v>131</v>
      </c>
    </row>
    <row r="10" spans="1:9" x14ac:dyDescent="0.25">
      <c r="A10" s="2" t="s">
        <v>10</v>
      </c>
      <c r="C10" s="3" t="s">
        <v>158</v>
      </c>
      <c r="I10" s="50" t="s">
        <v>132</v>
      </c>
    </row>
    <row r="11" spans="1:9" x14ac:dyDescent="0.25">
      <c r="A11" s="2" t="s">
        <v>11</v>
      </c>
      <c r="C11" s="3" t="s">
        <v>159</v>
      </c>
      <c r="F11" s="47" t="s">
        <v>116</v>
      </c>
      <c r="I11" s="50" t="s">
        <v>133</v>
      </c>
    </row>
    <row r="12" spans="1:9" x14ac:dyDescent="0.25">
      <c r="C12" s="3" t="s">
        <v>160</v>
      </c>
      <c r="F12" s="48" t="s">
        <v>48</v>
      </c>
      <c r="I12" s="50" t="s">
        <v>134</v>
      </c>
    </row>
    <row r="13" spans="1:9" x14ac:dyDescent="0.25">
      <c r="A13" s="1" t="s">
        <v>12</v>
      </c>
      <c r="C13" s="3" t="s">
        <v>161</v>
      </c>
      <c r="F13" s="48" t="s">
        <v>49</v>
      </c>
      <c r="I13" s="50" t="s">
        <v>135</v>
      </c>
    </row>
    <row r="14" spans="1:9" x14ac:dyDescent="0.25">
      <c r="A14" s="2" t="s">
        <v>13</v>
      </c>
      <c r="C14" s="3" t="s">
        <v>162</v>
      </c>
      <c r="F14" s="48" t="s">
        <v>50</v>
      </c>
      <c r="I14" s="50" t="s">
        <v>136</v>
      </c>
    </row>
    <row r="15" spans="1:9" x14ac:dyDescent="0.25">
      <c r="A15" s="2" t="s">
        <v>14</v>
      </c>
      <c r="C15" s="3" t="s">
        <v>163</v>
      </c>
      <c r="F15" s="48" t="s">
        <v>51</v>
      </c>
      <c r="I15" s="50" t="s">
        <v>137</v>
      </c>
    </row>
    <row r="16" spans="1:9" x14ac:dyDescent="0.25">
      <c r="C16" s="3" t="s">
        <v>164</v>
      </c>
      <c r="I16" s="50" t="s">
        <v>138</v>
      </c>
    </row>
    <row r="17" spans="1:9" x14ac:dyDescent="0.25">
      <c r="A17" s="1" t="s">
        <v>15</v>
      </c>
      <c r="C17" s="3" t="s">
        <v>165</v>
      </c>
      <c r="I17" s="50" t="s">
        <v>139</v>
      </c>
    </row>
    <row r="18" spans="1:9" x14ac:dyDescent="0.25">
      <c r="A18" s="4" t="s">
        <v>16</v>
      </c>
      <c r="C18" s="3" t="s">
        <v>166</v>
      </c>
      <c r="F18" s="45" t="s">
        <v>149</v>
      </c>
      <c r="I18" s="50" t="s">
        <v>140</v>
      </c>
    </row>
    <row r="19" spans="1:9" x14ac:dyDescent="0.25">
      <c r="A19" s="4" t="s">
        <v>17</v>
      </c>
      <c r="C19" s="3" t="s">
        <v>167</v>
      </c>
      <c r="F19" s="3" t="s">
        <v>221</v>
      </c>
      <c r="I19" s="50" t="s">
        <v>141</v>
      </c>
    </row>
    <row r="20" spans="1:9" x14ac:dyDescent="0.25">
      <c r="C20" s="3" t="s">
        <v>168</v>
      </c>
      <c r="F20" s="3" t="s">
        <v>222</v>
      </c>
      <c r="I20" s="50" t="s">
        <v>142</v>
      </c>
    </row>
    <row r="21" spans="1:9" x14ac:dyDescent="0.25">
      <c r="A21" s="5" t="s">
        <v>18</v>
      </c>
      <c r="C21" s="3" t="s">
        <v>169</v>
      </c>
      <c r="F21" s="3" t="s">
        <v>223</v>
      </c>
      <c r="I21" s="50" t="s">
        <v>143</v>
      </c>
    </row>
    <row r="22" spans="1:9" x14ac:dyDescent="0.25">
      <c r="A22" s="6" t="s">
        <v>19</v>
      </c>
      <c r="C22" s="3" t="s">
        <v>170</v>
      </c>
      <c r="F22" s="3" t="s">
        <v>224</v>
      </c>
      <c r="I22" s="50" t="s">
        <v>144</v>
      </c>
    </row>
    <row r="23" spans="1:9" x14ac:dyDescent="0.25">
      <c r="A23" s="6" t="s">
        <v>20</v>
      </c>
      <c r="C23" s="3" t="s">
        <v>171</v>
      </c>
      <c r="F23" s="3" t="s">
        <v>225</v>
      </c>
      <c r="I23" s="50" t="s">
        <v>145</v>
      </c>
    </row>
    <row r="24" spans="1:9" x14ac:dyDescent="0.25">
      <c r="A24" s="6" t="s">
        <v>21</v>
      </c>
      <c r="C24" s="3" t="s">
        <v>172</v>
      </c>
      <c r="F24" s="3" t="s">
        <v>226</v>
      </c>
      <c r="I24" s="50" t="s">
        <v>146</v>
      </c>
    </row>
    <row r="25" spans="1:9" x14ac:dyDescent="0.25">
      <c r="A25" s="6" t="s">
        <v>22</v>
      </c>
      <c r="C25" s="3" t="s">
        <v>173</v>
      </c>
      <c r="F25" s="3" t="s">
        <v>227</v>
      </c>
      <c r="I25" s="50" t="s">
        <v>147</v>
      </c>
    </row>
    <row r="26" spans="1:9" x14ac:dyDescent="0.25">
      <c r="A26" s="6" t="s">
        <v>23</v>
      </c>
      <c r="C26" s="3" t="s">
        <v>174</v>
      </c>
      <c r="F26" s="3" t="s">
        <v>228</v>
      </c>
    </row>
    <row r="27" spans="1:9" x14ac:dyDescent="0.25">
      <c r="A27" s="6" t="s">
        <v>54</v>
      </c>
      <c r="C27" s="3" t="s">
        <v>175</v>
      </c>
      <c r="F27" s="3" t="s">
        <v>229</v>
      </c>
    </row>
    <row r="28" spans="1:9" x14ac:dyDescent="0.25">
      <c r="C28" s="3" t="s">
        <v>176</v>
      </c>
      <c r="F28" s="3" t="s">
        <v>230</v>
      </c>
    </row>
    <row r="29" spans="1:9" x14ac:dyDescent="0.25">
      <c r="A29" s="1" t="s">
        <v>25</v>
      </c>
      <c r="C29" s="3" t="s">
        <v>177</v>
      </c>
      <c r="F29" s="3" t="s">
        <v>231</v>
      </c>
    </row>
    <row r="30" spans="1:9" x14ac:dyDescent="0.25">
      <c r="A30" s="2" t="s">
        <v>27</v>
      </c>
      <c r="C30" s="3" t="s">
        <v>178</v>
      </c>
      <c r="F30" s="3" t="s">
        <v>232</v>
      </c>
    </row>
    <row r="31" spans="1:9" x14ac:dyDescent="0.25">
      <c r="A31" s="2" t="s">
        <v>28</v>
      </c>
      <c r="C31" s="3" t="s">
        <v>179</v>
      </c>
    </row>
    <row r="32" spans="1:9" x14ac:dyDescent="0.25">
      <c r="A32" s="2" t="s">
        <v>29</v>
      </c>
      <c r="C32" s="3" t="s">
        <v>180</v>
      </c>
    </row>
    <row r="33" spans="1:3" x14ac:dyDescent="0.25">
      <c r="A33" s="2" t="s">
        <v>11</v>
      </c>
      <c r="C33" s="3" t="s">
        <v>181</v>
      </c>
    </row>
    <row r="34" spans="1:3" x14ac:dyDescent="0.25">
      <c r="C34" s="3" t="s">
        <v>182</v>
      </c>
    </row>
    <row r="35" spans="1:3" x14ac:dyDescent="0.25">
      <c r="C35" s="3" t="s">
        <v>183</v>
      </c>
    </row>
    <row r="36" spans="1:3" x14ac:dyDescent="0.25">
      <c r="C36" s="3" t="s">
        <v>26</v>
      </c>
    </row>
    <row r="37" spans="1:3" x14ac:dyDescent="0.25">
      <c r="C37" s="3" t="s">
        <v>184</v>
      </c>
    </row>
    <row r="38" spans="1:3" x14ac:dyDescent="0.25">
      <c r="C38" s="3" t="s">
        <v>185</v>
      </c>
    </row>
    <row r="39" spans="1:3" x14ac:dyDescent="0.25">
      <c r="C39" s="3" t="s">
        <v>186</v>
      </c>
    </row>
    <row r="40" spans="1:3" x14ac:dyDescent="0.25">
      <c r="C40" s="3" t="s">
        <v>187</v>
      </c>
    </row>
    <row r="41" spans="1:3" x14ac:dyDescent="0.25">
      <c r="C41" s="3" t="s">
        <v>188</v>
      </c>
    </row>
    <row r="42" spans="1:3" x14ac:dyDescent="0.25">
      <c r="C42" s="3" t="s">
        <v>189</v>
      </c>
    </row>
    <row r="43" spans="1:3" x14ac:dyDescent="0.25">
      <c r="C43" s="3" t="s">
        <v>190</v>
      </c>
    </row>
    <row r="44" spans="1:3" x14ac:dyDescent="0.25">
      <c r="C44" s="3" t="s">
        <v>191</v>
      </c>
    </row>
    <row r="45" spans="1:3" x14ac:dyDescent="0.25">
      <c r="C45" s="3" t="s">
        <v>192</v>
      </c>
    </row>
    <row r="46" spans="1:3" x14ac:dyDescent="0.25">
      <c r="C46" s="3" t="s">
        <v>193</v>
      </c>
    </row>
    <row r="47" spans="1:3" x14ac:dyDescent="0.25">
      <c r="C47" s="3" t="s">
        <v>194</v>
      </c>
    </row>
    <row r="48" spans="1:3" x14ac:dyDescent="0.25">
      <c r="C48" s="3" t="s">
        <v>195</v>
      </c>
    </row>
    <row r="49" spans="3:3" x14ac:dyDescent="0.25">
      <c r="C49" s="3" t="s">
        <v>196</v>
      </c>
    </row>
    <row r="50" spans="3:3" x14ac:dyDescent="0.25">
      <c r="C50" s="3" t="s">
        <v>197</v>
      </c>
    </row>
    <row r="51" spans="3:3" x14ac:dyDescent="0.25">
      <c r="C51" s="3" t="s">
        <v>198</v>
      </c>
    </row>
    <row r="52" spans="3:3" x14ac:dyDescent="0.25">
      <c r="C52" s="3" t="s">
        <v>199</v>
      </c>
    </row>
    <row r="53" spans="3:3" x14ac:dyDescent="0.25">
      <c r="C53" s="3" t="s">
        <v>200</v>
      </c>
    </row>
    <row r="54" spans="3:3" x14ac:dyDescent="0.25">
      <c r="C54" s="3" t="s">
        <v>201</v>
      </c>
    </row>
    <row r="55" spans="3:3" x14ac:dyDescent="0.25">
      <c r="C55" s="3" t="s">
        <v>30</v>
      </c>
    </row>
    <row r="56" spans="3:3" x14ac:dyDescent="0.25">
      <c r="C56" s="3" t="s">
        <v>202</v>
      </c>
    </row>
    <row r="57" spans="3:3" x14ac:dyDescent="0.25">
      <c r="C57" s="3" t="s">
        <v>203</v>
      </c>
    </row>
    <row r="58" spans="3:3" x14ac:dyDescent="0.25">
      <c r="C58" s="3" t="s">
        <v>204</v>
      </c>
    </row>
    <row r="59" spans="3:3" x14ac:dyDescent="0.25">
      <c r="C59" s="3" t="s">
        <v>205</v>
      </c>
    </row>
    <row r="60" spans="3:3" x14ac:dyDescent="0.25">
      <c r="C60" s="3" t="s">
        <v>31</v>
      </c>
    </row>
    <row r="61" spans="3:3" x14ac:dyDescent="0.25">
      <c r="C61" s="3" t="s">
        <v>206</v>
      </c>
    </row>
    <row r="62" spans="3:3" x14ac:dyDescent="0.25">
      <c r="C62" s="3" t="s">
        <v>207</v>
      </c>
    </row>
    <row r="63" spans="3:3" x14ac:dyDescent="0.25">
      <c r="C63" s="3" t="s">
        <v>208</v>
      </c>
    </row>
    <row r="64" spans="3:3" x14ac:dyDescent="0.25">
      <c r="C64" s="3" t="s">
        <v>209</v>
      </c>
    </row>
    <row r="65" spans="3:3" x14ac:dyDescent="0.25">
      <c r="C65" s="3" t="s">
        <v>210</v>
      </c>
    </row>
    <row r="66" spans="3:3" x14ac:dyDescent="0.25">
      <c r="C66" s="3" t="s">
        <v>211</v>
      </c>
    </row>
    <row r="67" spans="3:3" x14ac:dyDescent="0.25">
      <c r="C67" s="3" t="s">
        <v>212</v>
      </c>
    </row>
    <row r="68" spans="3:3" x14ac:dyDescent="0.25">
      <c r="C68" s="3" t="s">
        <v>213</v>
      </c>
    </row>
    <row r="69" spans="3:3" x14ac:dyDescent="0.25">
      <c r="C69" s="3" t="s">
        <v>214</v>
      </c>
    </row>
    <row r="70" spans="3:3" x14ac:dyDescent="0.25">
      <c r="C70" s="3" t="s">
        <v>215</v>
      </c>
    </row>
    <row r="71" spans="3:3" x14ac:dyDescent="0.25">
      <c r="C71" s="3" t="s">
        <v>216</v>
      </c>
    </row>
  </sheetData>
  <phoneticPr fontId="1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CFA0B-1F5F-45DE-B6B8-7D4197528078}">
  <dimension ref="A1:B28"/>
  <sheetViews>
    <sheetView topLeftCell="A17" workbookViewId="0">
      <selection activeCell="A10" sqref="A10"/>
    </sheetView>
  </sheetViews>
  <sheetFormatPr defaultRowHeight="15" x14ac:dyDescent="0.25"/>
  <cols>
    <col min="1" max="1" width="39.28515625" bestFit="1" customWidth="1"/>
    <col min="2" max="2" width="76.28515625" bestFit="1" customWidth="1"/>
  </cols>
  <sheetData>
    <row r="1" spans="1:2" ht="37.5" customHeight="1" x14ac:dyDescent="0.25">
      <c r="A1" s="23" t="s">
        <v>68</v>
      </c>
      <c r="B1" s="23" t="s">
        <v>69</v>
      </c>
    </row>
    <row r="2" spans="1:2" ht="37.5" customHeight="1" x14ac:dyDescent="0.25">
      <c r="A2" s="13" t="s">
        <v>32</v>
      </c>
      <c r="B2" s="14" t="s">
        <v>70</v>
      </c>
    </row>
    <row r="3" spans="1:2" ht="37.5" customHeight="1" x14ac:dyDescent="0.25">
      <c r="A3" s="15" t="s">
        <v>108</v>
      </c>
      <c r="B3" s="14" t="s">
        <v>110</v>
      </c>
    </row>
    <row r="4" spans="1:2" ht="37.5" customHeight="1" x14ac:dyDescent="0.25">
      <c r="A4" s="16" t="s">
        <v>33</v>
      </c>
      <c r="B4" s="14" t="s">
        <v>71</v>
      </c>
    </row>
    <row r="5" spans="1:2" ht="37.5" customHeight="1" x14ac:dyDescent="0.25">
      <c r="A5" s="15" t="s">
        <v>12</v>
      </c>
      <c r="B5" s="14" t="s">
        <v>72</v>
      </c>
    </row>
    <row r="6" spans="1:2" ht="37.5" customHeight="1" x14ac:dyDescent="0.25">
      <c r="A6" s="15" t="s">
        <v>109</v>
      </c>
      <c r="B6" s="14" t="s">
        <v>73</v>
      </c>
    </row>
    <row r="7" spans="1:2" ht="37.5" customHeight="1" x14ac:dyDescent="0.25">
      <c r="A7" s="17" t="s">
        <v>74</v>
      </c>
      <c r="B7" s="18" t="s">
        <v>75</v>
      </c>
    </row>
    <row r="8" spans="1:2" ht="37.5" customHeight="1" x14ac:dyDescent="0.25">
      <c r="A8" s="17" t="s">
        <v>18</v>
      </c>
      <c r="B8" s="18" t="s">
        <v>76</v>
      </c>
    </row>
    <row r="9" spans="1:2" ht="37.5" customHeight="1" x14ac:dyDescent="0.25">
      <c r="A9" s="17" t="s">
        <v>15</v>
      </c>
      <c r="B9" s="18" t="s">
        <v>77</v>
      </c>
    </row>
    <row r="10" spans="1:2" ht="37.5" customHeight="1" x14ac:dyDescent="0.25">
      <c r="A10" s="17" t="s">
        <v>78</v>
      </c>
      <c r="B10" s="14" t="s">
        <v>79</v>
      </c>
    </row>
    <row r="11" spans="1:2" ht="37.5" customHeight="1" x14ac:dyDescent="0.25">
      <c r="A11" s="17" t="s">
        <v>80</v>
      </c>
      <c r="B11" s="14" t="s">
        <v>81</v>
      </c>
    </row>
    <row r="12" spans="1:2" ht="37.5" customHeight="1" x14ac:dyDescent="0.25">
      <c r="A12" s="17" t="s">
        <v>36</v>
      </c>
      <c r="B12" s="14" t="s">
        <v>82</v>
      </c>
    </row>
    <row r="13" spans="1:2" ht="37.5" customHeight="1" x14ac:dyDescent="0.25">
      <c r="A13" s="17" t="s">
        <v>37</v>
      </c>
      <c r="B13" s="14" t="s">
        <v>83</v>
      </c>
    </row>
    <row r="14" spans="1:2" ht="37.5" customHeight="1" x14ac:dyDescent="0.25">
      <c r="A14" s="13" t="s">
        <v>84</v>
      </c>
      <c r="B14" s="19" t="s">
        <v>85</v>
      </c>
    </row>
    <row r="15" spans="1:2" ht="37.5" customHeight="1" x14ac:dyDescent="0.25">
      <c r="A15" s="13" t="s">
        <v>38</v>
      </c>
      <c r="B15" s="20" t="s">
        <v>86</v>
      </c>
    </row>
    <row r="16" spans="1:2" ht="37.5" customHeight="1" x14ac:dyDescent="0.25">
      <c r="A16" s="17" t="s">
        <v>39</v>
      </c>
      <c r="B16" s="14" t="s">
        <v>87</v>
      </c>
    </row>
    <row r="17" spans="1:2" ht="37.5" customHeight="1" x14ac:dyDescent="0.25">
      <c r="A17" s="17" t="s">
        <v>40</v>
      </c>
      <c r="B17" s="14" t="s">
        <v>88</v>
      </c>
    </row>
    <row r="18" spans="1:2" ht="37.5" customHeight="1" x14ac:dyDescent="0.25">
      <c r="A18" s="17" t="s">
        <v>41</v>
      </c>
      <c r="B18" s="14" t="s">
        <v>89</v>
      </c>
    </row>
    <row r="19" spans="1:2" ht="37.5" customHeight="1" x14ac:dyDescent="0.25">
      <c r="A19" s="13" t="s">
        <v>90</v>
      </c>
      <c r="B19" s="20" t="s">
        <v>91</v>
      </c>
    </row>
    <row r="20" spans="1:2" ht="37.5" customHeight="1" x14ac:dyDescent="0.25">
      <c r="A20" s="13" t="s">
        <v>43</v>
      </c>
      <c r="B20" s="20" t="s">
        <v>92</v>
      </c>
    </row>
    <row r="21" spans="1:2" ht="37.5" customHeight="1" x14ac:dyDescent="0.25">
      <c r="A21" s="13" t="s">
        <v>93</v>
      </c>
      <c r="B21" s="20" t="s">
        <v>94</v>
      </c>
    </row>
    <row r="22" spans="1:2" ht="37.5" customHeight="1" x14ac:dyDescent="0.25">
      <c r="A22" s="13" t="s">
        <v>107</v>
      </c>
      <c r="B22" s="14" t="s">
        <v>111</v>
      </c>
    </row>
    <row r="23" spans="1:2" ht="37.5" customHeight="1" x14ac:dyDescent="0.25">
      <c r="A23" s="13" t="s">
        <v>106</v>
      </c>
      <c r="B23" s="14" t="s">
        <v>112</v>
      </c>
    </row>
    <row r="24" spans="1:2" ht="44.25" customHeight="1" x14ac:dyDescent="0.25">
      <c r="A24" s="13" t="s">
        <v>105</v>
      </c>
      <c r="B24" s="14" t="s">
        <v>113</v>
      </c>
    </row>
    <row r="25" spans="1:2" ht="48.75" customHeight="1" x14ac:dyDescent="0.25">
      <c r="A25" s="13" t="s">
        <v>25</v>
      </c>
      <c r="B25" s="14" t="s">
        <v>95</v>
      </c>
    </row>
    <row r="26" spans="1:2" ht="37.5" customHeight="1" x14ac:dyDescent="0.25">
      <c r="A26" s="21" t="s">
        <v>45</v>
      </c>
      <c r="B26" s="20" t="s">
        <v>96</v>
      </c>
    </row>
    <row r="27" spans="1:2" ht="45" x14ac:dyDescent="0.25">
      <c r="A27" s="21" t="s">
        <v>46</v>
      </c>
      <c r="B27" s="20" t="s">
        <v>97</v>
      </c>
    </row>
    <row r="28" spans="1:2" ht="25.5" x14ac:dyDescent="0.25">
      <c r="A28" s="21" t="s">
        <v>47</v>
      </c>
      <c r="B28" s="20" t="s">
        <v>98</v>
      </c>
    </row>
  </sheetData>
  <sheetProtection algorithmName="SHA-512" hashValue="lzBMO3bf+wY62rSw0ra0wL4HVGzy06u9t0LyicVsclqfRd8WAKtkIRTd4FrN2ZvtjtzVG9f1Ww2qRQ6QTPFZLA==" saltValue="Nup5j5wL/tCdzHFbIv0yxw==" spinCount="100000" sheet="1" objects="1" scenarios="1" selectLockedCells="1"/>
  <dataValidations count="1">
    <dataValidation showInputMessage="1" showErrorMessage="1" sqref="A5" xr:uid="{F13CD4D4-9278-449B-88E3-9E64A5FFCAD9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7A473-D477-46B3-952F-96DF67FF5087}">
  <dimension ref="A1:AH34"/>
  <sheetViews>
    <sheetView showGridLines="0" workbookViewId="0">
      <selection activeCell="D4" sqref="D4"/>
    </sheetView>
  </sheetViews>
  <sheetFormatPr defaultRowHeight="15" x14ac:dyDescent="0.25"/>
  <cols>
    <col min="1" max="2" width="9.140625" style="25"/>
    <col min="3" max="3" width="15" style="25" customWidth="1"/>
    <col min="4" max="4" width="31.42578125" style="25" bestFit="1" customWidth="1"/>
    <col min="5" max="5" width="18.140625" style="25" bestFit="1" customWidth="1"/>
    <col min="6" max="6" width="14" style="25" bestFit="1" customWidth="1"/>
    <col min="7" max="7" width="18.140625" style="25" bestFit="1" customWidth="1"/>
    <col min="8" max="8" width="14" style="25" bestFit="1" customWidth="1"/>
    <col min="9" max="9" width="18.140625" style="25" bestFit="1" customWidth="1"/>
    <col min="10" max="10" width="14" style="25" bestFit="1" customWidth="1"/>
    <col min="11" max="11" width="18.140625" style="25" bestFit="1" customWidth="1"/>
    <col min="12" max="12" width="14" style="25" bestFit="1" customWidth="1"/>
    <col min="13" max="13" width="18.140625" style="25" bestFit="1" customWidth="1"/>
    <col min="14" max="14" width="14" style="25" customWidth="1"/>
    <col min="15" max="15" width="18.140625" style="25" bestFit="1" customWidth="1"/>
    <col min="16" max="16" width="14" style="25" customWidth="1"/>
    <col min="17" max="17" width="18.140625" style="25" bestFit="1" customWidth="1"/>
    <col min="18" max="18" width="14" style="25" customWidth="1"/>
    <col min="19" max="19" width="18.140625" style="25" bestFit="1" customWidth="1"/>
    <col min="20" max="20" width="14" style="25" customWidth="1"/>
    <col min="21" max="21" width="18.140625" style="25" bestFit="1" customWidth="1"/>
    <col min="22" max="22" width="14" style="25" customWidth="1"/>
    <col min="23" max="23" width="18.140625" style="25" bestFit="1" customWidth="1"/>
    <col min="24" max="24" width="14" style="25" customWidth="1"/>
    <col min="25" max="25" width="18.140625" style="25" bestFit="1" customWidth="1"/>
    <col min="26" max="26" width="14" style="25" customWidth="1"/>
    <col min="27" max="27" width="18.140625" style="25" bestFit="1" customWidth="1"/>
    <col min="28" max="28" width="14" style="25" customWidth="1"/>
    <col min="29" max="29" width="18.140625" style="25" bestFit="1" customWidth="1"/>
    <col min="30" max="30" width="14" style="25" bestFit="1" customWidth="1"/>
    <col min="31" max="34" width="9.140625" style="25"/>
    <col min="35" max="16384" width="9.140625" style="27"/>
  </cols>
  <sheetData>
    <row r="1" spans="1:30" s="25" customFormat="1" x14ac:dyDescent="0.25"/>
    <row r="2" spans="1:30" s="25" customFormat="1" x14ac:dyDescent="0.25">
      <c r="A2" s="66" t="s">
        <v>234</v>
      </c>
      <c r="B2" s="66"/>
      <c r="C2" s="66"/>
      <c r="D2" s="41"/>
    </row>
    <row r="3" spans="1:30" s="25" customFormat="1" x14ac:dyDescent="0.25">
      <c r="A3" s="67" t="s">
        <v>219</v>
      </c>
      <c r="B3" s="68"/>
      <c r="C3" s="69"/>
      <c r="D3" s="41"/>
    </row>
    <row r="4" spans="1:30" s="25" customFormat="1" x14ac:dyDescent="0.25">
      <c r="A4" s="66" t="s">
        <v>220</v>
      </c>
      <c r="B4" s="66"/>
      <c r="C4" s="66"/>
      <c r="D4" s="42"/>
    </row>
    <row r="5" spans="1:30" s="25" customFormat="1" x14ac:dyDescent="0.25">
      <c r="A5" s="67" t="s">
        <v>217</v>
      </c>
      <c r="B5" s="68"/>
      <c r="C5" s="69"/>
      <c r="D5" s="43"/>
    </row>
    <row r="6" spans="1:30" s="25" customFormat="1" x14ac:dyDescent="0.25">
      <c r="A6" s="66" t="s">
        <v>218</v>
      </c>
      <c r="B6" s="66"/>
      <c r="C6" s="66"/>
      <c r="D6" s="41"/>
    </row>
    <row r="7" spans="1:30" s="25" customFormat="1" x14ac:dyDescent="0.25">
      <c r="A7" s="66" t="s">
        <v>100</v>
      </c>
      <c r="B7" s="66"/>
      <c r="C7" s="66"/>
      <c r="D7" s="41"/>
    </row>
    <row r="8" spans="1:30" s="25" customFormat="1" x14ac:dyDescent="0.25">
      <c r="A8" s="66" t="s">
        <v>99</v>
      </c>
      <c r="B8" s="66"/>
      <c r="C8" s="66"/>
      <c r="D8" s="41"/>
    </row>
    <row r="9" spans="1:30" s="25" customFormat="1" x14ac:dyDescent="0.25">
      <c r="A9" s="66" t="s">
        <v>101</v>
      </c>
      <c r="B9" s="66"/>
      <c r="C9" s="66"/>
      <c r="D9" s="41"/>
    </row>
    <row r="10" spans="1:30" s="25" customFormat="1" x14ac:dyDescent="0.25">
      <c r="A10" s="66" t="s">
        <v>102</v>
      </c>
      <c r="B10" s="66"/>
      <c r="C10" s="66"/>
      <c r="D10" s="41"/>
    </row>
    <row r="11" spans="1:30" s="25" customFormat="1" x14ac:dyDescent="0.25">
      <c r="A11" s="66" t="s">
        <v>103</v>
      </c>
      <c r="B11" s="66"/>
      <c r="C11" s="66"/>
      <c r="D11" s="41"/>
    </row>
    <row r="12" spans="1:30" s="25" customFormat="1" x14ac:dyDescent="0.25">
      <c r="A12" s="71"/>
      <c r="B12" s="71"/>
      <c r="C12" s="71"/>
    </row>
    <row r="13" spans="1:30" x14ac:dyDescent="0.25">
      <c r="D13" s="26"/>
      <c r="E13" s="70" t="s">
        <v>221</v>
      </c>
      <c r="F13" s="70"/>
      <c r="G13" s="70" t="s">
        <v>222</v>
      </c>
      <c r="H13" s="70"/>
      <c r="I13" s="70" t="s">
        <v>223</v>
      </c>
      <c r="J13" s="70"/>
      <c r="K13" s="70" t="s">
        <v>224</v>
      </c>
      <c r="L13" s="70"/>
      <c r="M13" s="72" t="s">
        <v>225</v>
      </c>
      <c r="N13" s="73"/>
      <c r="O13" s="72" t="s">
        <v>226</v>
      </c>
      <c r="P13" s="73"/>
      <c r="Q13" s="72" t="s">
        <v>227</v>
      </c>
      <c r="R13" s="73"/>
      <c r="S13" s="72" t="s">
        <v>228</v>
      </c>
      <c r="T13" s="73"/>
      <c r="U13" s="72" t="s">
        <v>229</v>
      </c>
      <c r="V13" s="73"/>
      <c r="W13" s="72" t="s">
        <v>230</v>
      </c>
      <c r="X13" s="73"/>
      <c r="Y13" s="72" t="s">
        <v>231</v>
      </c>
      <c r="Z13" s="73"/>
      <c r="AA13" s="72" t="s">
        <v>232</v>
      </c>
      <c r="AB13" s="73"/>
      <c r="AC13" s="70" t="s">
        <v>233</v>
      </c>
      <c r="AD13" s="70"/>
    </row>
    <row r="14" spans="1:30" x14ac:dyDescent="0.25">
      <c r="D14" s="28" t="s">
        <v>0</v>
      </c>
      <c r="E14" s="29" t="s">
        <v>52</v>
      </c>
      <c r="F14" s="29" t="s">
        <v>53</v>
      </c>
      <c r="G14" s="29" t="s">
        <v>52</v>
      </c>
      <c r="H14" s="29" t="s">
        <v>53</v>
      </c>
      <c r="I14" s="29" t="s">
        <v>52</v>
      </c>
      <c r="J14" s="29" t="s">
        <v>53</v>
      </c>
      <c r="K14" s="29" t="s">
        <v>52</v>
      </c>
      <c r="L14" s="29" t="s">
        <v>53</v>
      </c>
      <c r="M14" s="29" t="s">
        <v>52</v>
      </c>
      <c r="N14" s="29" t="s">
        <v>53</v>
      </c>
      <c r="O14" s="29" t="s">
        <v>52</v>
      </c>
      <c r="P14" s="29" t="s">
        <v>53</v>
      </c>
      <c r="Q14" s="29" t="s">
        <v>52</v>
      </c>
      <c r="R14" s="29" t="s">
        <v>53</v>
      </c>
      <c r="S14" s="29" t="s">
        <v>52</v>
      </c>
      <c r="T14" s="29" t="s">
        <v>53</v>
      </c>
      <c r="U14" s="29" t="s">
        <v>52</v>
      </c>
      <c r="V14" s="29" t="s">
        <v>53</v>
      </c>
      <c r="W14" s="29" t="s">
        <v>52</v>
      </c>
      <c r="X14" s="29" t="s">
        <v>53</v>
      </c>
      <c r="Y14" s="29" t="s">
        <v>52</v>
      </c>
      <c r="Z14" s="29" t="s">
        <v>53</v>
      </c>
      <c r="AA14" s="29" t="s">
        <v>52</v>
      </c>
      <c r="AB14" s="29" t="s">
        <v>53</v>
      </c>
      <c r="AC14" s="29" t="s">
        <v>52</v>
      </c>
      <c r="AD14" s="29" t="s">
        <v>53</v>
      </c>
    </row>
    <row r="15" spans="1:30" x14ac:dyDescent="0.25">
      <c r="D15" s="30" t="s">
        <v>2</v>
      </c>
      <c r="E15" s="31">
        <f>SUMIF('JUL - Details of Waste'!$F:$F,"Cost Share",'JUL - Details of Waste'!$T:$T)</f>
        <v>0</v>
      </c>
      <c r="F15" s="31">
        <f>SUMIF('JUL - Details of Waste'!$F:$F,"Cost Share",'JUL - Details of Waste'!$U:$U)</f>
        <v>0</v>
      </c>
      <c r="G15" s="31">
        <f>SUMIF('AUG - Details of Waste'!$F:$F,"Cost Share",'AUG - Details of Waste'!$T:$T)</f>
        <v>0</v>
      </c>
      <c r="H15" s="31">
        <f>SUMIF('AUG - Details of Waste'!$F:$F,"Cost Share",'AUG - Details of Waste'!$U:$U)</f>
        <v>0</v>
      </c>
      <c r="I15" s="31">
        <f>SUMIF('SEP - Details of Waste'!$F:$F,"Cost Share",'SEP - Details of Waste'!$T:$T)</f>
        <v>0</v>
      </c>
      <c r="J15" s="31">
        <f>SUMIF('SEP - Details of Waste'!$F:$F,"Cost Share",'SEP - Details of Waste'!$U:$U)</f>
        <v>0</v>
      </c>
      <c r="K15" s="31">
        <f>SUMIF('OCT - Details of Waste'!$F:$F,"Cost Share",'OCT - Details of Waste'!$T:$T)</f>
        <v>0</v>
      </c>
      <c r="L15" s="31">
        <f>SUMIF('OCT - Details of Waste'!$F:$F,"Cost Share",'OCT - Details of Waste'!$U:$U)</f>
        <v>0</v>
      </c>
      <c r="M15" s="31">
        <f>SUMIF('NOV - Details of Waste'!$F:$F,"Cost Share",'NOV - Details of Waste'!$T:$T)</f>
        <v>0</v>
      </c>
      <c r="N15" s="31">
        <f>SUMIF('NOV - Details of Waste'!$F:$F,"Cost Share",'NOV - Details of Waste'!$U:$U)</f>
        <v>0</v>
      </c>
      <c r="O15" s="31">
        <f>SUMIF('DEC - Details of Waste'!$F:$F,"Cost Share",'DEC - Details of Waste'!$T:$T)</f>
        <v>0</v>
      </c>
      <c r="P15" s="31">
        <f>SUMIF('DEC - Details of Waste'!$F:$F,"Cost Share",'DEC - Details of Waste'!$U:$U)</f>
        <v>0</v>
      </c>
      <c r="Q15" s="31">
        <f>SUMIF('JAN - Details of Waste'!$F:$F,"Cost Share",'JAN - Details of Waste'!$T:$T)</f>
        <v>0</v>
      </c>
      <c r="R15" s="31">
        <f>SUMIF('JAN - Details of Waste'!$F:$F,"Cost Share",'JAN - Details of Waste'!$U:$U)</f>
        <v>0</v>
      </c>
      <c r="S15" s="31">
        <f>SUMIF('FEB - Details of Waste'!$F:$F,"Cost Share",'FEB - Details of Waste'!$T:$T)</f>
        <v>0</v>
      </c>
      <c r="T15" s="31">
        <f>SUMIF('FEB - Details of Waste'!$F:$F,"Cost Share",'FEB - Details of Waste'!$U:$U)</f>
        <v>0</v>
      </c>
      <c r="U15" s="31">
        <f>SUMIF('MAR - Details of Waste'!$F:$F,"Cost Share",'MAR - Details of Waste'!$T:$T)</f>
        <v>0</v>
      </c>
      <c r="V15" s="31">
        <f>SUMIF('MAR - Details of Waste'!$F:$F,"Cost Share",'MAR - Details of Waste'!$U:$U)</f>
        <v>0</v>
      </c>
      <c r="W15" s="31">
        <f>SUMIF('APR - Details of Waste'!$F:$F,"Cost Share",'APR - Details of Waste'!$T:$T)</f>
        <v>0</v>
      </c>
      <c r="X15" s="31">
        <f>SUMIF('APR - Details of Waste'!$F:$F,"Cost Share",'APR - Details of Waste'!$U:$U)</f>
        <v>0</v>
      </c>
      <c r="Y15" s="31">
        <f>SUMIF('MAY - Details of Waste'!$F:$F,"Cost Share",'MAY - Details of Waste'!$T:$T)</f>
        <v>0</v>
      </c>
      <c r="Z15" s="31">
        <f>SUMIF('MAY - Details of Waste'!$F:$F,"Cost Share",'MAY - Details of Waste'!$U:$U)</f>
        <v>0</v>
      </c>
      <c r="AA15" s="31">
        <f>SUMIF('JUN - Details of Waste'!$F:$F,"Cost Share",'JUN - Details of Waste'!$T:$T)</f>
        <v>0</v>
      </c>
      <c r="AB15" s="31">
        <f>SUMIF('JUN - Details of Waste'!$F:$F,"Cost Share",'JUN - Details of Waste'!$U:$U)</f>
        <v>0</v>
      </c>
      <c r="AC15" s="31">
        <f>SUM(E15,G15,I15,K15,M15,O15,Q15,S15,U15,W15,Y15,AA15)</f>
        <v>0</v>
      </c>
      <c r="AD15" s="31">
        <f>SUM(F15,H15,J15,L15,N15,P15,R15,T15,V15,X15,Z15,AB15)</f>
        <v>0</v>
      </c>
    </row>
    <row r="16" spans="1:30" x14ac:dyDescent="0.25">
      <c r="D16" s="32" t="s">
        <v>3</v>
      </c>
      <c r="E16" s="31">
        <f>SUMIF('JUL - Details of Waste'!$F:$F,"Credit Balance",'JUL - Details of Waste'!$T:$T)</f>
        <v>0</v>
      </c>
      <c r="F16" s="31">
        <f>SUMIF('JUL - Details of Waste'!$F:$F,"Credit Balance",'JUL - Details of Waste'!$U:$U)</f>
        <v>0</v>
      </c>
      <c r="G16" s="31">
        <f>SUMIF('AUG - Details of Waste'!$F:$F,"Credit Balance",'AUG - Details of Waste'!$T:$T)</f>
        <v>0</v>
      </c>
      <c r="H16" s="31">
        <f>SUMIF('AUG - Details of Waste'!$F:$F,"Credit Balance",'AUG - Details of Waste'!$U:$U)</f>
        <v>0</v>
      </c>
      <c r="I16" s="31">
        <f>SUMIF('SEP - Details of Waste'!$F:$F,"Credit Balance",'SEP - Details of Waste'!$T:$T)</f>
        <v>0</v>
      </c>
      <c r="J16" s="31">
        <f>SUMIF('SEP - Details of Waste'!$F:$F,"Credit Balance",'SEP - Details of Waste'!$U:$U)</f>
        <v>0</v>
      </c>
      <c r="K16" s="31">
        <f>SUMIF('OCT - Details of Waste'!$F:$F,"Credit Balance",'OCT - Details of Waste'!$T:$T)</f>
        <v>0</v>
      </c>
      <c r="L16" s="31">
        <f>SUMIF('OCT - Details of Waste'!$F:$F,"Credit Balance",'OCT - Details of Waste'!$U:$U)</f>
        <v>0</v>
      </c>
      <c r="M16" s="31">
        <f>SUMIF('NOV - Details of Waste'!$F:$F,"Credit Balance",'NOV - Details of Waste'!$T:$T)</f>
        <v>0</v>
      </c>
      <c r="N16" s="31">
        <f>SUMIF('NOV - Details of Waste'!$F:$F,"Credit Balance",'NOV - Details of Waste'!$U:$U)</f>
        <v>0</v>
      </c>
      <c r="O16" s="31">
        <f>SUMIF('DEC - Details of Waste'!$F:$F,"Credit Balance",'DEC - Details of Waste'!$T:$T)</f>
        <v>0</v>
      </c>
      <c r="P16" s="31">
        <f>SUMIF('DEC - Details of Waste'!$F:$F,"Credit Balance",'DEC - Details of Waste'!$U:$U)</f>
        <v>0</v>
      </c>
      <c r="Q16" s="31">
        <f>SUMIF('JAN - Details of Waste'!$F:$F,"Credit Balance",'JAN - Details of Waste'!$T:$T)</f>
        <v>0</v>
      </c>
      <c r="R16" s="31">
        <f>SUMIF('JAN - Details of Waste'!$F:$F,"Credit Balance",'JAN - Details of Waste'!$U:$U)</f>
        <v>0</v>
      </c>
      <c r="S16" s="31">
        <f>SUMIF('FEB - Details of Waste'!$F:$F,"Credit Balance",'FEB - Details of Waste'!$T:$T)</f>
        <v>0</v>
      </c>
      <c r="T16" s="31">
        <f>SUMIF('FEB - Details of Waste'!$F:$F,"Credit Balance",'FEB - Details of Waste'!$U:$U)</f>
        <v>0</v>
      </c>
      <c r="U16" s="31">
        <f>SUMIF('MAR - Details of Waste'!$F:$F,"Credit Balance",'MAR - Details of Waste'!$T:$T)</f>
        <v>0</v>
      </c>
      <c r="V16" s="31">
        <f>SUMIF('MAR - Details of Waste'!$F:$F,"Credit Balance",'MAR - Details of Waste'!$U:$U)</f>
        <v>0</v>
      </c>
      <c r="W16" s="31">
        <f>SUMIF('APR - Details of Waste'!$F:$F,"Credit Balance",'APR - Details of Waste'!$T:$T)</f>
        <v>0</v>
      </c>
      <c r="X16" s="31">
        <f>SUMIF('APR - Details of Waste'!$F:$F,"Credit Balance",'APR - Details of Waste'!$U:$U)</f>
        <v>0</v>
      </c>
      <c r="Y16" s="31">
        <f>SUMIF('MAY - Details of Waste'!$F:$F,"Credit Balance",'MAY - Details of Waste'!$T:$T)</f>
        <v>0</v>
      </c>
      <c r="Z16" s="31">
        <f>SUMIF('MAY - Details of Waste'!$F:$F,"Credit Balance",'MAY - Details of Waste'!$U:$U)</f>
        <v>0</v>
      </c>
      <c r="AA16" s="31">
        <f>SUMIF('JUN - Details of Waste'!$F:$F,"Credit Balance",'JUN - Details of Waste'!$T:$T)</f>
        <v>0</v>
      </c>
      <c r="AB16" s="31">
        <f>SUMIF('JUN - Details of Waste'!$F:$F,"Credit Balance",'JUN - Details of Waste'!$U:$U)</f>
        <v>0</v>
      </c>
      <c r="AC16" s="31">
        <f t="shared" ref="AC16:AC23" si="0">SUM(E16,G16,I16,K16,M16,O16,Q16,S16,U16,W16,Y16,AA16)</f>
        <v>0</v>
      </c>
      <c r="AD16" s="31">
        <f t="shared" ref="AD16:AD24" si="1">SUM(F16,H16,J16,L16,N16,P16,R16,T16,V16,X16,Z16,AB16)</f>
        <v>0</v>
      </c>
    </row>
    <row r="17" spans="4:30" x14ac:dyDescent="0.25">
      <c r="D17" s="30" t="s">
        <v>4</v>
      </c>
      <c r="E17" s="31">
        <f>SUMIF('JUL - Details of Waste'!$F:$F,"Data Mining",'JUL - Details of Waste'!$T:$T)</f>
        <v>0</v>
      </c>
      <c r="F17" s="31">
        <f>SUMIF('JUL - Details of Waste'!$F:$F,"Data Mining",'JUL - Details of Waste'!$U:$U)</f>
        <v>0</v>
      </c>
      <c r="G17" s="31">
        <f>SUMIF('AUG - Details of Waste'!$F:$F,"Data Mining",'AUG - Details of Waste'!$T:$T)</f>
        <v>0</v>
      </c>
      <c r="H17" s="31">
        <f>SUMIF('AUG - Details of Waste'!$F:$F,"Data Mining",'AUG - Details of Waste'!$U:$U)</f>
        <v>0</v>
      </c>
      <c r="I17" s="31">
        <f>SUMIF('SEP - Details of Waste'!$F:$F,"Data Mining",'SEP - Details of Waste'!$T:$T)</f>
        <v>0</v>
      </c>
      <c r="J17" s="31">
        <f>SUMIF('SEP - Details of Waste'!$F:$F,"Data Mining",'SEP - Details of Waste'!$U:$U)</f>
        <v>0</v>
      </c>
      <c r="K17" s="31">
        <f>SUMIF('OCT - Details of Waste'!$F:$F,"Data Mining",'OCT - Details of Waste'!$T:$T)</f>
        <v>0</v>
      </c>
      <c r="L17" s="31">
        <f>SUMIF('OCT - Details of Waste'!$F:$F,"Data Mining",'OCT - Details of Waste'!$U:$U)</f>
        <v>0</v>
      </c>
      <c r="M17" s="31">
        <f>SUMIF('NOV - Details of Waste'!$F:$F,"Data Mining",'NOV - Details of Waste'!$T:$T)</f>
        <v>0</v>
      </c>
      <c r="N17" s="31">
        <f>SUMIF('NOV - Details of Waste'!$F:$F,"Data Mining",'NOV - Details of Waste'!$U:$U)</f>
        <v>0</v>
      </c>
      <c r="O17" s="31">
        <f>SUMIF('DEC - Details of Waste'!$F:$F,"Data Mining",'DEC - Details of Waste'!$T:$T)</f>
        <v>0</v>
      </c>
      <c r="P17" s="31">
        <f>SUMIF('DEC - Details of Waste'!$F:$F,"Data Mining",'DEC - Details of Waste'!$U:$U)</f>
        <v>0</v>
      </c>
      <c r="Q17" s="31">
        <f>SUMIF('JAN - Details of Waste'!$F:$F,"Data Mining",'JAN - Details of Waste'!$T:$T)</f>
        <v>0</v>
      </c>
      <c r="R17" s="31">
        <f>SUMIF('JAN - Details of Waste'!$F:$F,"Data Mining",'JAN - Details of Waste'!$U:$U)</f>
        <v>0</v>
      </c>
      <c r="S17" s="31">
        <f>SUMIF('FEB - Details of Waste'!$F:$F,"Data Mining",'FEB - Details of Waste'!$T:$T)</f>
        <v>0</v>
      </c>
      <c r="T17" s="31">
        <f>SUMIF('FEB - Details of Waste'!$F:$F,"Data Mining",'FEB - Details of Waste'!$U:$U)</f>
        <v>0</v>
      </c>
      <c r="U17" s="31">
        <f>SUMIF('MAR - Details of Waste'!$F:$F,"Data Mining",'MAR - Details of Waste'!$T:$T)</f>
        <v>0</v>
      </c>
      <c r="V17" s="31">
        <f>SUMIF('MAR - Details of Waste'!$F:$F,"Data Mining",'MAR - Details of Waste'!$U:$U)</f>
        <v>0</v>
      </c>
      <c r="W17" s="31">
        <f>SUMIF('APR - Details of Waste'!$F:$F,"Data Mining",'APR - Details of Waste'!$T:$T)</f>
        <v>0</v>
      </c>
      <c r="X17" s="31">
        <f>SUMIF('APR - Details of Waste'!$F:$F,"Data Mining",'APR - Details of Waste'!$U:$U)</f>
        <v>0</v>
      </c>
      <c r="Y17" s="31">
        <f>SUMIF('MAY - Details of Waste'!$F:$F,"Data Mining",'MAY - Details of Waste'!$T:$T)</f>
        <v>0</v>
      </c>
      <c r="Z17" s="31">
        <f>SUMIF('MAY - Details of Waste'!$F:$F,"Data Mining",'MAY - Details of Waste'!$U:$U)</f>
        <v>0</v>
      </c>
      <c r="AA17" s="31">
        <f>SUMIF('JUN - Details of Waste'!$F:$F,"Data Mining",'JUN - Details of Waste'!$T:$T)</f>
        <v>0</v>
      </c>
      <c r="AB17" s="31">
        <f>SUMIF('JUN - Details of Waste'!$F:$F,"Data Mining",'JUN - Details of Waste'!$U:$U)</f>
        <v>0</v>
      </c>
      <c r="AC17" s="31">
        <f t="shared" si="0"/>
        <v>0</v>
      </c>
      <c r="AD17" s="31">
        <f t="shared" si="1"/>
        <v>0</v>
      </c>
    </row>
    <row r="18" spans="4:30" x14ac:dyDescent="0.25">
      <c r="D18" s="30" t="s">
        <v>5</v>
      </c>
      <c r="E18" s="31">
        <f>SUMIF('JUL - Details of Waste'!$F:$F,"DRG Validation",'JUL - Details of Waste'!$T:$T)</f>
        <v>0</v>
      </c>
      <c r="F18" s="31">
        <f>SUMIF('JUL - Details of Waste'!$F:$F,"DRG Validation",'JUL - Details of Waste'!$U:$U)</f>
        <v>0</v>
      </c>
      <c r="G18" s="31">
        <f>SUMIF('AUG - Details of Waste'!$F:$F,"DRG Validation",'AUG - Details of Waste'!$T:$T)</f>
        <v>0</v>
      </c>
      <c r="H18" s="31">
        <f>SUMIF('AUG - Details of Waste'!$F:$F,"DRG Validation",'AUG - Details of Waste'!$U:$U)</f>
        <v>0</v>
      </c>
      <c r="I18" s="31">
        <f>SUMIF('SEP - Details of Waste'!$F:$F,"DRG Validation",'SEP - Details of Waste'!$T:$T)</f>
        <v>0</v>
      </c>
      <c r="J18" s="31">
        <f>SUMIF('SEP - Details of Waste'!$F:$F,"DRG Validation",'SEP - Details of Waste'!$U:$U)</f>
        <v>0</v>
      </c>
      <c r="K18" s="31">
        <f>SUMIF('OCT - Details of Waste'!$F:$F,"DRG Validation",'OCT - Details of Waste'!$T:$T)</f>
        <v>0</v>
      </c>
      <c r="L18" s="31">
        <f>SUMIF('OCT - Details of Waste'!$F:$F,"DRG Validation",'OCT - Details of Waste'!$U:$U)</f>
        <v>0</v>
      </c>
      <c r="M18" s="31">
        <f>SUMIF('NOV - Details of Waste'!$F:$F,"DRG Validation",'NOV - Details of Waste'!$T:$T)</f>
        <v>0</v>
      </c>
      <c r="N18" s="31">
        <f>SUMIF('NOV - Details of Waste'!$F:$F,"DRG Validation",'NOV - Details of Waste'!$U:$U)</f>
        <v>0</v>
      </c>
      <c r="O18" s="31">
        <f>SUMIF('DEC - Details of Waste'!$F:$F,"DRG Validation",'DEC - Details of Waste'!$T:$T)</f>
        <v>0</v>
      </c>
      <c r="P18" s="31">
        <f>SUMIF('DEC - Details of Waste'!$F:$F,"DRG Validation",'DEC - Details of Waste'!$U:$U)</f>
        <v>0</v>
      </c>
      <c r="Q18" s="31">
        <f>SUMIF('JAN - Details of Waste'!$F:$F,"DRG Validation",'JAN - Details of Waste'!$T:$T)</f>
        <v>0</v>
      </c>
      <c r="R18" s="31">
        <f>SUMIF('JAN - Details of Waste'!$F:$F,"DRG Validation",'JAN - Details of Waste'!$U:$U)</f>
        <v>0</v>
      </c>
      <c r="S18" s="31">
        <f>SUMIF('FEB - Details of Waste'!$F:$F,"DRG Validation",'FEB - Details of Waste'!$T:$T)</f>
        <v>0</v>
      </c>
      <c r="T18" s="31">
        <f>SUMIF('FEB - Details of Waste'!$F:$F,"DRG Validation",'FEB - Details of Waste'!$U:$U)</f>
        <v>0</v>
      </c>
      <c r="U18" s="31">
        <f>SUMIF('MAR - Details of Waste'!$F:$F,"DRG Validation",'MAR - Details of Waste'!$T:$T)</f>
        <v>0</v>
      </c>
      <c r="V18" s="31">
        <f>SUMIF('MAR - Details of Waste'!$F:$F,"DRG Validation",'MAR - Details of Waste'!$U:$U)</f>
        <v>0</v>
      </c>
      <c r="W18" s="31">
        <f>SUMIF('APR - Details of Waste'!$F:$F,"DRG Validation",'APR - Details of Waste'!$T:$T)</f>
        <v>0</v>
      </c>
      <c r="X18" s="31">
        <f>SUMIF('APR - Details of Waste'!$F:$F,"DRG Validation",'APR - Details of Waste'!$U:$U)</f>
        <v>0</v>
      </c>
      <c r="Y18" s="31">
        <f>SUMIF('MAY - Details of Waste'!$F:$F,"DRG Validation",'MAY - Details of Waste'!$T:$T)</f>
        <v>0</v>
      </c>
      <c r="Z18" s="31">
        <f>SUMIF('MAY - Details of Waste'!$F:$F,"DRG Validation",'MAY - Details of Waste'!$U:$U)</f>
        <v>0</v>
      </c>
      <c r="AA18" s="31">
        <f>SUMIF('JUN - Details of Waste'!$F:$F,"DRG Validation",'JUN - Details of Waste'!$T:$T)</f>
        <v>0</v>
      </c>
      <c r="AB18" s="31">
        <f>SUMIF('JUN - Details of Waste'!$F:$F,"DRG Validation",'JUN - Details of Waste'!$U:$U)</f>
        <v>0</v>
      </c>
      <c r="AC18" s="31">
        <f t="shared" si="0"/>
        <v>0</v>
      </c>
      <c r="AD18" s="31">
        <f t="shared" si="1"/>
        <v>0</v>
      </c>
    </row>
    <row r="19" spans="4:30" x14ac:dyDescent="0.25">
      <c r="D19" s="30" t="s">
        <v>6</v>
      </c>
      <c r="E19" s="31">
        <f>SUMIF('JUL - Details of Waste'!$F:$F,"Medical Records Review",'JUL - Details of Waste'!$T:$T)</f>
        <v>0</v>
      </c>
      <c r="F19" s="31">
        <f>SUMIF('JUL - Details of Waste'!$F:$F,"Medical Records Review",'JUL - Details of Waste'!$U:$U)</f>
        <v>0</v>
      </c>
      <c r="G19" s="31">
        <f>SUMIF('AUG - Details of Waste'!$F:$F,"Medical Records Review",'AUG - Details of Waste'!$T:$T)</f>
        <v>0</v>
      </c>
      <c r="H19" s="31">
        <f>SUMIF('AUG - Details of Waste'!$F:$F,"Medical Records Review",'AUG - Details of Waste'!$U:$U)</f>
        <v>0</v>
      </c>
      <c r="I19" s="31">
        <f>SUMIF('SEP - Details of Waste'!$F:$F,"Medical Records Review",'SEP - Details of Waste'!$T:$T)</f>
        <v>0</v>
      </c>
      <c r="J19" s="31">
        <f>SUMIF('SEP - Details of Waste'!$F:$F,"Medical Records Review",'SEP - Details of Waste'!$U:$U)</f>
        <v>0</v>
      </c>
      <c r="K19" s="31">
        <f>SUMIF('OCT - Details of Waste'!$F:$F,"Medical Records Review",'OCT - Details of Waste'!$T:$T)</f>
        <v>0</v>
      </c>
      <c r="L19" s="31">
        <f>SUMIF('OCT - Details of Waste'!$F:$F,"Medical Records Review",'OCT - Details of Waste'!$U:$U)</f>
        <v>0</v>
      </c>
      <c r="M19" s="31">
        <f>SUMIF('NOV - Details of Waste'!$F:$F,"Medical Records Review",'NOV - Details of Waste'!$T:$T)</f>
        <v>0</v>
      </c>
      <c r="N19" s="31">
        <f>SUMIF('NOV - Details of Waste'!$F:$F,"Medical Records Review",'NOV - Details of Waste'!$U:$U)</f>
        <v>0</v>
      </c>
      <c r="O19" s="31">
        <f>SUMIF('DEC - Details of Waste'!$F:$F,"Medical Records Review",'DEC - Details of Waste'!$T:$T)</f>
        <v>0</v>
      </c>
      <c r="P19" s="31">
        <f>SUMIF('DEC - Details of Waste'!$F:$F,"Medical Records Review",'DEC - Details of Waste'!$U:$U)</f>
        <v>0</v>
      </c>
      <c r="Q19" s="31">
        <f>SUMIF('JAN - Details of Waste'!$F:$F,"Medical Records Review",'JAN - Details of Waste'!$T:$T)</f>
        <v>0</v>
      </c>
      <c r="R19" s="31">
        <f>SUMIF('JAN - Details of Waste'!$F:$F,"Medical Records Review",'JAN - Details of Waste'!$U:$U)</f>
        <v>0</v>
      </c>
      <c r="S19" s="31">
        <f>SUMIF('FEB - Details of Waste'!$F:$F,"Medical Records Review",'FEB - Details of Waste'!$T:$T)</f>
        <v>0</v>
      </c>
      <c r="T19" s="31">
        <f>SUMIF('FEB - Details of Waste'!$F:$F,"Medical Records Review",'FEB - Details of Waste'!$U:$U)</f>
        <v>0</v>
      </c>
      <c r="U19" s="31">
        <f>SUMIF('MAR - Details of Waste'!$F:$F,"Medical Records Review",'MAR - Details of Waste'!$T:$T)</f>
        <v>0</v>
      </c>
      <c r="V19" s="31">
        <f>SUMIF('MAR - Details of Waste'!$F:$F,"Medical Records Review",'MAR - Details of Waste'!$U:$U)</f>
        <v>0</v>
      </c>
      <c r="W19" s="31">
        <f>SUMIF('APR - Details of Waste'!$F:$F,"Medical Records Review",'APR - Details of Waste'!$T:$T)</f>
        <v>0</v>
      </c>
      <c r="X19" s="31">
        <f>SUMIF('APR - Details of Waste'!$F:$F,"Medical Records Review",'APR - Details of Waste'!$U:$U)</f>
        <v>0</v>
      </c>
      <c r="Y19" s="31">
        <f>SUMIF('MAY - Details of Waste'!$F:$F,"Medical Records Review",'MAY - Details of Waste'!$T:$T)</f>
        <v>0</v>
      </c>
      <c r="Z19" s="31">
        <f>SUMIF('MAY - Details of Waste'!$F:$F,"Medical Records Review",'MAY - Details of Waste'!$U:$U)</f>
        <v>0</v>
      </c>
      <c r="AA19" s="31">
        <f>SUMIF('JUN - Details of Waste'!$F:$F,"Medical Records Review",'JUN - Details of Waste'!$T:$T)</f>
        <v>0</v>
      </c>
      <c r="AB19" s="31">
        <f>SUMIF('JUN - Details of Waste'!$F:$F,"Medical Records Review",'JUN - Details of Waste'!$U:$U)</f>
        <v>0</v>
      </c>
      <c r="AC19" s="31">
        <f t="shared" si="0"/>
        <v>0</v>
      </c>
      <c r="AD19" s="31">
        <f t="shared" si="1"/>
        <v>0</v>
      </c>
    </row>
    <row r="20" spans="4:30" x14ac:dyDescent="0.25">
      <c r="D20" s="30" t="s">
        <v>7</v>
      </c>
      <c r="E20" s="31">
        <f>SUMIF('JUL - Details of Waste'!$F:$F,"Retroterms",'JUL - Details of Waste'!$T:$T)</f>
        <v>0</v>
      </c>
      <c r="F20" s="31">
        <f>SUMIF('JUL - Details of Waste'!$F:$F,"Retroterms",'JUL - Details of Waste'!$U:$U)</f>
        <v>0</v>
      </c>
      <c r="G20" s="31">
        <f>SUMIF('AUG - Details of Waste'!$F:$F,"Retroterms",'AUG - Details of Waste'!$T:$T)</f>
        <v>0</v>
      </c>
      <c r="H20" s="31">
        <f>SUMIF('AUG - Details of Waste'!$F:$F,"Retroterms",'AUG - Details of Waste'!$U:$U)</f>
        <v>0</v>
      </c>
      <c r="I20" s="31">
        <f>SUMIF('SEP - Details of Waste'!$F:$F,"Retroterms",'SEP - Details of Waste'!$T:$T)</f>
        <v>0</v>
      </c>
      <c r="J20" s="31">
        <f>SUMIF('SEP - Details of Waste'!$F:$F,"Retroterms",'SEP - Details of Waste'!$U:$U)</f>
        <v>0</v>
      </c>
      <c r="K20" s="31">
        <f>SUMIF('OCT - Details of Waste'!$F:$F,"Retroterms",'OCT - Details of Waste'!$T:$T)</f>
        <v>0</v>
      </c>
      <c r="L20" s="31">
        <f>SUMIF('OCT - Details of Waste'!$F:$F,"Retroterms",'OCT - Details of Waste'!$U:$U)</f>
        <v>0</v>
      </c>
      <c r="M20" s="31">
        <f>SUMIF('NOV - Details of Waste'!$F:$F,"Retroterms",'NOV - Details of Waste'!$T:$T)</f>
        <v>0</v>
      </c>
      <c r="N20" s="31">
        <f>SUMIF('NOV - Details of Waste'!$F:$F,"Retroterms",'NOV - Details of Waste'!$U:$U)</f>
        <v>0</v>
      </c>
      <c r="O20" s="31">
        <f>SUMIF('DEC - Details of Waste'!$F:$F,"Retroterms",'DEC - Details of Waste'!$T:$T)</f>
        <v>0</v>
      </c>
      <c r="P20" s="31">
        <f>SUMIF('DEC - Details of Waste'!$F:$F,"Retroterms",'DEC - Details of Waste'!$U:$U)</f>
        <v>0</v>
      </c>
      <c r="Q20" s="31">
        <f>SUMIF('JAN - Details of Waste'!$F:$F,"Retroterms",'JAN - Details of Waste'!$T:$T)</f>
        <v>0</v>
      </c>
      <c r="R20" s="31">
        <f>SUMIF('JAN - Details of Waste'!$F:$F,"Retroterms",'JAN - Details of Waste'!$U:$U)</f>
        <v>0</v>
      </c>
      <c r="S20" s="31">
        <f>SUMIF('FEB - Details of Waste'!$F:$F,"Retroterms",'FEB - Details of Waste'!$T:$T)</f>
        <v>0</v>
      </c>
      <c r="T20" s="31">
        <f>SUMIF('FEB - Details of Waste'!$F:$F,"Retroterms",'FEB - Details of Waste'!$U:$U)</f>
        <v>0</v>
      </c>
      <c r="U20" s="31">
        <f>SUMIF('MAR - Details of Waste'!$F:$F,"Retroterms",'MAR - Details of Waste'!$T:$T)</f>
        <v>0</v>
      </c>
      <c r="V20" s="31">
        <f>SUMIF('MAR - Details of Waste'!$F:$F,"Retroterms",'MAR - Details of Waste'!$U:$U)</f>
        <v>0</v>
      </c>
      <c r="W20" s="31">
        <f>SUMIF('APR - Details of Waste'!$F:$F,"Retroterms",'APR - Details of Waste'!$T:$T)</f>
        <v>0</v>
      </c>
      <c r="X20" s="31">
        <f>SUMIF('APR - Details of Waste'!$F:$F,"Retroterms",'APR - Details of Waste'!$U:$U)</f>
        <v>0</v>
      </c>
      <c r="Y20" s="31">
        <f>SUMIF('MAY - Details of Waste'!$F:$F,"Retroterms",'MAY - Details of Waste'!$T:$T)</f>
        <v>0</v>
      </c>
      <c r="Z20" s="31">
        <f>SUMIF('MAY - Details of Waste'!$F:$F,"Retroterms",'MAY - Details of Waste'!$U:$U)</f>
        <v>0</v>
      </c>
      <c r="AA20" s="31">
        <f>SUMIF('JUN - Details of Waste'!$F:$F,"Retroterms",'JUN - Details of Waste'!$T:$T)</f>
        <v>0</v>
      </c>
      <c r="AB20" s="31">
        <f>SUMIF('JUN - Details of Waste'!$F:$F,"Retroterms",'JUN - Details of Waste'!$U:$U)</f>
        <v>0</v>
      </c>
      <c r="AC20" s="31">
        <f t="shared" si="0"/>
        <v>0</v>
      </c>
      <c r="AD20" s="31">
        <f t="shared" si="1"/>
        <v>0</v>
      </c>
    </row>
    <row r="21" spans="4:30" x14ac:dyDescent="0.25">
      <c r="D21" s="30" t="s">
        <v>8</v>
      </c>
      <c r="E21" s="31">
        <f>SUMIF('JUL - Details of Waste'!$F:$F,"Settlements",'JUL - Details of Waste'!$T:$T)</f>
        <v>0</v>
      </c>
      <c r="F21" s="31">
        <f>SUMIF('JUL - Details of Waste'!$F:$F,"Settlements",'JUL - Details of Waste'!$U:$U)</f>
        <v>0</v>
      </c>
      <c r="G21" s="31">
        <f>SUMIF('AUG - Details of Waste'!$F:$F,"Settlements",'AUG - Details of Waste'!$T:$T)</f>
        <v>0</v>
      </c>
      <c r="H21" s="31">
        <f>SUMIF('AUG - Details of Waste'!$F:$F,"Settlements",'AUG - Details of Waste'!$U:$U)</f>
        <v>0</v>
      </c>
      <c r="I21" s="31">
        <f>SUMIF('SEP - Details of Waste'!$F:$F,"Settlements",'SEP - Details of Waste'!$T:$T)</f>
        <v>0</v>
      </c>
      <c r="J21" s="31">
        <f>SUMIF('SEP - Details of Waste'!$F:$F,"Settlements",'SEP - Details of Waste'!$U:$U)</f>
        <v>0</v>
      </c>
      <c r="K21" s="31">
        <f>SUMIF('OCT - Details of Waste'!$F:$F,"Settlements",'OCT - Details of Waste'!$T:$T)</f>
        <v>0</v>
      </c>
      <c r="L21" s="31">
        <f>SUMIF('OCT - Details of Waste'!$F:$F,"Settlements",'OCT - Details of Waste'!$U:$U)</f>
        <v>0</v>
      </c>
      <c r="M21" s="31">
        <f>SUMIF('NOV - Details of Waste'!$F:$F,"Settlements",'NOV - Details of Waste'!$T:$T)</f>
        <v>0</v>
      </c>
      <c r="N21" s="31">
        <f>SUMIF('NOV - Details of Waste'!$F:$F,"Settlements",'NOV - Details of Waste'!$U:$U)</f>
        <v>0</v>
      </c>
      <c r="O21" s="31">
        <f>SUMIF('DEC - Details of Waste'!$F:$F,"Settlements",'DEC - Details of Waste'!$T:$T)</f>
        <v>0</v>
      </c>
      <c r="P21" s="31">
        <f>SUMIF('DEC - Details of Waste'!$F:$F,"Settlements",'DEC - Details of Waste'!$U:$U)</f>
        <v>0</v>
      </c>
      <c r="Q21" s="31">
        <f>SUMIF('JAN - Details of Waste'!$F:$F,"Settlements",'JAN - Details of Waste'!$T:$T)</f>
        <v>0</v>
      </c>
      <c r="R21" s="31">
        <f>SUMIF('JAN - Details of Waste'!$F:$F,"Settlements",'JAN - Details of Waste'!$U:$U)</f>
        <v>0</v>
      </c>
      <c r="S21" s="31">
        <f>SUMIF('FEB - Details of Waste'!$F:$F,"Settlements",'FEB - Details of Waste'!$T:$T)</f>
        <v>0</v>
      </c>
      <c r="T21" s="31">
        <f>SUMIF('FEB - Details of Waste'!$F:$F,"Settlements",'FEB - Details of Waste'!$U:$U)</f>
        <v>0</v>
      </c>
      <c r="U21" s="31">
        <f>SUMIF('MAR - Details of Waste'!$F:$F,"Settlements",'MAR - Details of Waste'!$T:$T)</f>
        <v>0</v>
      </c>
      <c r="V21" s="31">
        <f>SUMIF('MAR - Details of Waste'!$F:$F,"Settlements",'MAR - Details of Waste'!$U:$U)</f>
        <v>0</v>
      </c>
      <c r="W21" s="31">
        <f>SUMIF('APR - Details of Waste'!$F:$F,"Settlements",'APR - Details of Waste'!$T:$T)</f>
        <v>0</v>
      </c>
      <c r="X21" s="31">
        <f>SUMIF('APR - Details of Waste'!$F:$F,"Settlements",'APR - Details of Waste'!$U:$U)</f>
        <v>0</v>
      </c>
      <c r="Y21" s="31">
        <f>SUMIF('MAY - Details of Waste'!$F:$F,"Settlements",'MAY - Details of Waste'!$T:$T)</f>
        <v>0</v>
      </c>
      <c r="Z21" s="31">
        <f>SUMIF('MAY - Details of Waste'!$F:$F,"Settlements",'MAY - Details of Waste'!$U:$U)</f>
        <v>0</v>
      </c>
      <c r="AA21" s="31">
        <f>SUMIF('JUN - Details of Waste'!$F:$F,"Settlements",'JUN - Details of Waste'!$T:$T)</f>
        <v>0</v>
      </c>
      <c r="AB21" s="31">
        <f>SUMIF('JUN - Details of Waste'!$F:$F,"Settlements",'JUN - Details of Waste'!$U:$U)</f>
        <v>0</v>
      </c>
      <c r="AC21" s="31">
        <f t="shared" si="0"/>
        <v>0</v>
      </c>
      <c r="AD21" s="31">
        <f t="shared" si="1"/>
        <v>0</v>
      </c>
    </row>
    <row r="22" spans="4:30" x14ac:dyDescent="0.25">
      <c r="D22" s="30" t="s">
        <v>9</v>
      </c>
      <c r="E22" s="31">
        <f>SUMIF('JUL - Details of Waste'!$F:$F,"Subrogation",'JUL - Details of Waste'!$T:$T)</f>
        <v>0</v>
      </c>
      <c r="F22" s="31">
        <f>SUMIF('JUL - Details of Waste'!$F:$F,"Subrogation",'JUL - Details of Waste'!$U:$U)</f>
        <v>0</v>
      </c>
      <c r="G22" s="31">
        <f>SUMIF('AUG - Details of Waste'!$F:$F,"Subrogation",'AUG - Details of Waste'!$T:$T)</f>
        <v>0</v>
      </c>
      <c r="H22" s="31">
        <f>SUMIF('AUG - Details of Waste'!$F:$F,"Subrogation",'AUG - Details of Waste'!$U:$U)</f>
        <v>0</v>
      </c>
      <c r="I22" s="31">
        <f>SUMIF('SEP - Details of Waste'!$F:$F,"Subrogation",'SEP - Details of Waste'!$T:$T)</f>
        <v>0</v>
      </c>
      <c r="J22" s="31">
        <f>SUMIF('SEP - Details of Waste'!$F:$F,"Subrogation",'SEP - Details of Waste'!$U:$U)</f>
        <v>0</v>
      </c>
      <c r="K22" s="31">
        <f>SUMIF('OCT - Details of Waste'!$F:$F,"Subrogation",'OCT - Details of Waste'!$T:$T)</f>
        <v>0</v>
      </c>
      <c r="L22" s="31">
        <f>SUMIF('OCT - Details of Waste'!$F:$F,"Subrogation",'OCT - Details of Waste'!$U:$U)</f>
        <v>0</v>
      </c>
      <c r="M22" s="31">
        <f>SUMIF('NOV - Details of Waste'!$F:$F,"Subrogation",'NOV - Details of Waste'!$T:$T)</f>
        <v>0</v>
      </c>
      <c r="N22" s="31">
        <f>SUMIF('NOV - Details of Waste'!$F:$F,"Subrogation",'NOV - Details of Waste'!$U:$U)</f>
        <v>0</v>
      </c>
      <c r="O22" s="31">
        <f>SUMIF('DEC - Details of Waste'!$F:$F,"Subrogation",'DEC - Details of Waste'!$T:$T)</f>
        <v>0</v>
      </c>
      <c r="P22" s="31">
        <f>SUMIF('DEC - Details of Waste'!$F:$F,"Subrogation",'DEC - Details of Waste'!$U:$U)</f>
        <v>0</v>
      </c>
      <c r="Q22" s="31">
        <f>SUMIF('JAN - Details of Waste'!$F:$F,"Subrogation",'JAN - Details of Waste'!$T:$T)</f>
        <v>0</v>
      </c>
      <c r="R22" s="31">
        <f>SUMIF('JAN - Details of Waste'!$F:$F,"Subrogation",'JAN - Details of Waste'!$U:$U)</f>
        <v>0</v>
      </c>
      <c r="S22" s="31">
        <f>SUMIF('FEB - Details of Waste'!$F:$F,"Subrogation",'FEB - Details of Waste'!$T:$T)</f>
        <v>0</v>
      </c>
      <c r="T22" s="31">
        <f>SUMIF('FEB - Details of Waste'!$F:$F,"Subrogation",'FEB - Details of Waste'!$U:$U)</f>
        <v>0</v>
      </c>
      <c r="U22" s="31">
        <f>SUMIF('MAR - Details of Waste'!$F:$F,"Subrogation",'MAR - Details of Waste'!$T:$T)</f>
        <v>0</v>
      </c>
      <c r="V22" s="31">
        <f>SUMIF('MAR - Details of Waste'!$F:$F,"Subrogation",'MAR - Details of Waste'!$U:$U)</f>
        <v>0</v>
      </c>
      <c r="W22" s="31">
        <f>SUMIF('APR - Details of Waste'!$F:$F,"Subrogation",'APR - Details of Waste'!$T:$T)</f>
        <v>0</v>
      </c>
      <c r="X22" s="31">
        <f>SUMIF('APR - Details of Waste'!$F:$F,"Subrogation",'APR - Details of Waste'!$U:$U)</f>
        <v>0</v>
      </c>
      <c r="Y22" s="31">
        <f>SUMIF('MAY - Details of Waste'!$F:$F,"Subrogation",'MAY - Details of Waste'!$T:$T)</f>
        <v>0</v>
      </c>
      <c r="Z22" s="31">
        <f>SUMIF('MAY - Details of Waste'!$F:$F,"Subrogation",'MAY - Details of Waste'!$U:$U)</f>
        <v>0</v>
      </c>
      <c r="AA22" s="31">
        <f>SUMIF('JUN - Details of Waste'!$F:$F,"Subrogation",'JUN - Details of Waste'!$T:$T)</f>
        <v>0</v>
      </c>
      <c r="AB22" s="31">
        <f>SUMIF('JUN - Details of Waste'!$F:$F,"Subrogation",'JUN - Details of Waste'!$U:$U)</f>
        <v>0</v>
      </c>
      <c r="AC22" s="31">
        <f t="shared" si="0"/>
        <v>0</v>
      </c>
      <c r="AD22" s="31">
        <f t="shared" si="1"/>
        <v>0</v>
      </c>
    </row>
    <row r="23" spans="4:30" x14ac:dyDescent="0.25">
      <c r="D23" s="30" t="s">
        <v>10</v>
      </c>
      <c r="E23" s="31">
        <f>SUMIF('JUL - Details of Waste'!$F:$F,"TPL",'JUL - Details of Waste'!$T:$T)</f>
        <v>0</v>
      </c>
      <c r="F23" s="31">
        <f>SUMIF('JUL - Details of Waste'!$F:$F,"TPL",'JUL - Details of Waste'!$U:$U)</f>
        <v>0</v>
      </c>
      <c r="G23" s="31">
        <f>SUMIF('AUG - Details of Waste'!$F:$F,"TPL",'AUG - Details of Waste'!$T:$T)</f>
        <v>0</v>
      </c>
      <c r="H23" s="31">
        <f>SUMIF('AUG - Details of Waste'!$F:$F,"TPL",'AUG - Details of Waste'!$U:$U)</f>
        <v>0</v>
      </c>
      <c r="I23" s="31">
        <f>SUMIF('SEP - Details of Waste'!$F:$F,"TPL",'SEP - Details of Waste'!$T:$T)</f>
        <v>0</v>
      </c>
      <c r="J23" s="31">
        <f>SUMIF('SEP - Details of Waste'!$F:$F,"TPL",'SEP - Details of Waste'!$U:$U)</f>
        <v>0</v>
      </c>
      <c r="K23" s="31">
        <f>SUMIF('OCT - Details of Waste'!$F:$F,"TPL",'OCT - Details of Waste'!$T:$T)</f>
        <v>0</v>
      </c>
      <c r="L23" s="31">
        <f>SUMIF('OCT - Details of Waste'!$F:$F,"TPL",'OCT - Details of Waste'!$U:$U)</f>
        <v>0</v>
      </c>
      <c r="M23" s="31">
        <f>SUMIF('NOV - Details of Waste'!$F:$F,"TPL",'NOV - Details of Waste'!$T:$T)</f>
        <v>0</v>
      </c>
      <c r="N23" s="31">
        <f>SUMIF('NOV - Details of Waste'!$F:$F,"TPL",'NOV - Details of Waste'!$U:$U)</f>
        <v>0</v>
      </c>
      <c r="O23" s="31">
        <f>SUMIF('DEC - Details of Waste'!$F:$F,"TPL",'DEC - Details of Waste'!$T:$T)</f>
        <v>0</v>
      </c>
      <c r="P23" s="31">
        <f>SUMIF('DEC - Details of Waste'!$F:$F,"TPL",'DEC - Details of Waste'!$U:$U)</f>
        <v>0</v>
      </c>
      <c r="Q23" s="31">
        <f>SUMIF('JAN - Details of Waste'!$F:$F,"TPL",'JAN - Details of Waste'!$T:$T)</f>
        <v>0</v>
      </c>
      <c r="R23" s="31">
        <f>SUMIF('JAN - Details of Waste'!$F:$F,"TPL",'JAN - Details of Waste'!$U:$U)</f>
        <v>0</v>
      </c>
      <c r="S23" s="31">
        <f>SUMIF('FEB - Details of Waste'!$F:$F,"TPL",'FEB - Details of Waste'!$T:$T)</f>
        <v>0</v>
      </c>
      <c r="T23" s="31">
        <f>SUMIF('FEB - Details of Waste'!$F:$F,"TPL",'FEB - Details of Waste'!$U:$U)</f>
        <v>0</v>
      </c>
      <c r="U23" s="31">
        <f>SUMIF('MAR - Details of Waste'!$F:$F,"TPL",'MAR - Details of Waste'!$T:$T)</f>
        <v>0</v>
      </c>
      <c r="V23" s="31">
        <f>SUMIF('MAR - Details of Waste'!$F:$F,"TPL",'MAR - Details of Waste'!$U:$U)</f>
        <v>0</v>
      </c>
      <c r="W23" s="31">
        <f>SUMIF('APR - Details of Waste'!$F:$F,"TPL",'APR - Details of Waste'!$T:$T)</f>
        <v>0</v>
      </c>
      <c r="X23" s="31">
        <f>SUMIF('APR - Details of Waste'!$F:$F,"TPL",'APR - Details of Waste'!$U:$U)</f>
        <v>0</v>
      </c>
      <c r="Y23" s="31">
        <f>SUMIF('MAY - Details of Waste'!$F:$F,"TPL",'MAY - Details of Waste'!$T:$T)</f>
        <v>0</v>
      </c>
      <c r="Z23" s="31">
        <f>SUMIF('MAY - Details of Waste'!$F:$F,"TPL",'MAY - Details of Waste'!$U:$U)</f>
        <v>0</v>
      </c>
      <c r="AA23" s="31">
        <f>SUMIF('JUN - Details of Waste'!$F:$F,"TPL",'JUN - Details of Waste'!$T:$T)</f>
        <v>0</v>
      </c>
      <c r="AB23" s="31">
        <f>SUMIF('JUN - Details of Waste'!$F:$F,"TPL",'JUN - Details of Waste'!$U:$U)</f>
        <v>0</v>
      </c>
      <c r="AC23" s="31">
        <f t="shared" si="0"/>
        <v>0</v>
      </c>
      <c r="AD23" s="31">
        <f t="shared" si="1"/>
        <v>0</v>
      </c>
    </row>
    <row r="24" spans="4:30" x14ac:dyDescent="0.25">
      <c r="D24" s="30" t="s">
        <v>11</v>
      </c>
      <c r="E24" s="31">
        <f>SUMIF('JUL - Details of Waste'!$F:$F,"Other (define in MCO Comments)",'JUL - Details of Waste'!$T:$T)</f>
        <v>0</v>
      </c>
      <c r="F24" s="31">
        <f>SUMIF('JUL - Details of Waste'!$F:$F,"Other (define in MCO Comments)",'JUL - Details of Waste'!$U:$U)</f>
        <v>0</v>
      </c>
      <c r="G24" s="31">
        <f>SUMIF('AUG - Details of Waste'!$F:$F,"Other (define in MCO Comments)",'AUG - Details of Waste'!$T:$T)</f>
        <v>0</v>
      </c>
      <c r="H24" s="31">
        <f>SUMIF('AUG - Details of Waste'!$F:$F,"Other (define in MCO Comments)",'AUG - Details of Waste'!$U:$U)</f>
        <v>0</v>
      </c>
      <c r="I24" s="31">
        <f>SUMIF('SEP - Details of Waste'!$F:$F,"Other (define in MCO Comments)",'SEP - Details of Waste'!$T:$T)</f>
        <v>0</v>
      </c>
      <c r="J24" s="31">
        <f>SUMIF('SEP - Details of Waste'!$F:$F,"Other (define in MCO Comments)",'SEP - Details of Waste'!$U:$U)</f>
        <v>0</v>
      </c>
      <c r="K24" s="31">
        <f>SUMIF('OCT - Details of Waste'!$F:$F,"Other (define in MCO Comments)",'OCT - Details of Waste'!$T:$T)</f>
        <v>0</v>
      </c>
      <c r="L24" s="31">
        <f>SUMIF('OCT - Details of Waste'!$F:$F,"Other (define in MCO Comments)",'OCT - Details of Waste'!$U:$U)</f>
        <v>0</v>
      </c>
      <c r="M24" s="31">
        <f>SUMIF('NOV - Details of Waste'!$F:$F,"Other (define in MCO Comments)",'NOV - Details of Waste'!$T:$T)</f>
        <v>0</v>
      </c>
      <c r="N24" s="31">
        <f>SUMIF('NOV - Details of Waste'!$F:$F,"Other (define in MCO Comments)",'NOV - Details of Waste'!$U:$U)</f>
        <v>0</v>
      </c>
      <c r="O24" s="31">
        <f>SUMIF('DEC - Details of Waste'!$F:$F,"Other (define in MCO Comments)",'DEC - Details of Waste'!$T:$T)</f>
        <v>0</v>
      </c>
      <c r="P24" s="31">
        <f>SUMIF('DEC - Details of Waste'!$F:$F,"Other (define in MCO Comments)",'DEC - Details of Waste'!$U:$U)</f>
        <v>0</v>
      </c>
      <c r="Q24" s="31">
        <f>SUMIF('JAN - Details of Waste'!$F:$F,"Other (define in MCO Comments)",'JAN - Details of Waste'!$T:$T)</f>
        <v>0</v>
      </c>
      <c r="R24" s="31">
        <f>SUMIF('JAN - Details of Waste'!$F:$F,"Other (define in MCO Comments)",'JAN - Details of Waste'!$U:$U)</f>
        <v>0</v>
      </c>
      <c r="S24" s="31">
        <f>SUMIF('FEB - Details of Waste'!$F:$F,"Other (define in MCO Comments)",'FEB - Details of Waste'!$T:$T)</f>
        <v>0</v>
      </c>
      <c r="T24" s="31">
        <f>SUMIF('FEB - Details of Waste'!$F:$F,"Other (define in MCO Comments)",'FEB - Details of Waste'!$U:$U)</f>
        <v>0</v>
      </c>
      <c r="U24" s="31">
        <f>SUMIF('MAR - Details of Waste'!$F:$F,"Other (define in MCO Comments)",'MAR - Details of Waste'!$T:$T)</f>
        <v>0</v>
      </c>
      <c r="V24" s="31">
        <f>SUMIF('MAR - Details of Waste'!$F:$F,"Other (define in MCO Comments)",'MAR - Details of Waste'!$U:$U)</f>
        <v>0</v>
      </c>
      <c r="W24" s="31">
        <f>SUMIF('APR - Details of Waste'!$F:$F,"Other (define in MCO Comments)",'APR - Details of Waste'!$T:$T)</f>
        <v>0</v>
      </c>
      <c r="X24" s="31">
        <f>SUMIF('APR - Details of Waste'!$F:$F,"Other (define in MCO Comments)",'APR - Details of Waste'!$U:$U)</f>
        <v>0</v>
      </c>
      <c r="Y24" s="31">
        <f>SUMIF('MAY - Details of Waste'!$F:$F,"Other (define in MCO Comments)",'MAY - Details of Waste'!$T:$T)</f>
        <v>0</v>
      </c>
      <c r="Z24" s="31">
        <f>SUMIF('MAY - Details of Waste'!$F:$F,"Other (define in MCO Comments)",'MAY - Details of Waste'!$U:$U)</f>
        <v>0</v>
      </c>
      <c r="AA24" s="31">
        <f>SUMIF('JUN - Details of Waste'!$F:$F,"Other (define in MCO Comments)",'JUN - Details of Waste'!$T:$T)</f>
        <v>0</v>
      </c>
      <c r="AB24" s="31">
        <f>SUMIF('JUN - Details of Waste'!$F:$F,"Other (define in MCO Comments)",'JUN - Details of Waste'!$U:$U)</f>
        <v>0</v>
      </c>
      <c r="AC24" s="31">
        <f>SUM(E24,G24,I24,K24,M24,O24,Q24,S24,U24,W24,Y24,AA24)</f>
        <v>0</v>
      </c>
      <c r="AD24" s="31">
        <f t="shared" si="1"/>
        <v>0</v>
      </c>
    </row>
    <row r="25" spans="4:30" s="33" customFormat="1" x14ac:dyDescent="0.25"/>
    <row r="26" spans="4:30" s="33" customFormat="1" x14ac:dyDescent="0.25"/>
    <row r="27" spans="4:30" x14ac:dyDescent="0.25">
      <c r="D27" s="26"/>
      <c r="E27" s="70" t="s">
        <v>221</v>
      </c>
      <c r="F27" s="70"/>
      <c r="G27" s="70" t="s">
        <v>222</v>
      </c>
      <c r="H27" s="70"/>
      <c r="I27" s="70" t="s">
        <v>223</v>
      </c>
      <c r="J27" s="70"/>
      <c r="K27" s="70" t="s">
        <v>224</v>
      </c>
      <c r="L27" s="70"/>
      <c r="M27" s="72" t="s">
        <v>225</v>
      </c>
      <c r="N27" s="73"/>
      <c r="O27" s="72" t="s">
        <v>226</v>
      </c>
      <c r="P27" s="73"/>
      <c r="Q27" s="72" t="s">
        <v>227</v>
      </c>
      <c r="R27" s="73"/>
      <c r="S27" s="72" t="s">
        <v>228</v>
      </c>
      <c r="T27" s="73"/>
      <c r="U27" s="72" t="s">
        <v>229</v>
      </c>
      <c r="V27" s="73"/>
      <c r="W27" s="72" t="s">
        <v>230</v>
      </c>
      <c r="X27" s="73"/>
      <c r="Y27" s="72" t="s">
        <v>231</v>
      </c>
      <c r="Z27" s="73"/>
      <c r="AA27" s="72" t="s">
        <v>232</v>
      </c>
      <c r="AB27" s="73"/>
      <c r="AC27" s="70" t="s">
        <v>233</v>
      </c>
      <c r="AD27" s="70"/>
    </row>
    <row r="28" spans="4:30" x14ac:dyDescent="0.25">
      <c r="D28" s="28" t="s">
        <v>18</v>
      </c>
      <c r="E28" s="29" t="s">
        <v>52</v>
      </c>
      <c r="F28" s="29" t="s">
        <v>53</v>
      </c>
      <c r="G28" s="29" t="s">
        <v>52</v>
      </c>
      <c r="H28" s="29" t="s">
        <v>53</v>
      </c>
      <c r="I28" s="29" t="s">
        <v>52</v>
      </c>
      <c r="J28" s="29" t="s">
        <v>53</v>
      </c>
      <c r="K28" s="29" t="s">
        <v>52</v>
      </c>
      <c r="L28" s="29" t="s">
        <v>53</v>
      </c>
      <c r="M28" s="29" t="s">
        <v>52</v>
      </c>
      <c r="N28" s="29" t="s">
        <v>53</v>
      </c>
      <c r="O28" s="29" t="s">
        <v>52</v>
      </c>
      <c r="P28" s="29" t="s">
        <v>53</v>
      </c>
      <c r="Q28" s="29" t="s">
        <v>52</v>
      </c>
      <c r="R28" s="29" t="s">
        <v>53</v>
      </c>
      <c r="S28" s="29" t="s">
        <v>52</v>
      </c>
      <c r="T28" s="29" t="s">
        <v>53</v>
      </c>
      <c r="U28" s="29" t="s">
        <v>52</v>
      </c>
      <c r="V28" s="29" t="s">
        <v>53</v>
      </c>
      <c r="W28" s="29" t="s">
        <v>52</v>
      </c>
      <c r="X28" s="29" t="s">
        <v>53</v>
      </c>
      <c r="Y28" s="29" t="s">
        <v>52</v>
      </c>
      <c r="Z28" s="29" t="s">
        <v>53</v>
      </c>
      <c r="AA28" s="29" t="s">
        <v>52</v>
      </c>
      <c r="AB28" s="29" t="s">
        <v>53</v>
      </c>
      <c r="AC28" s="29" t="s">
        <v>52</v>
      </c>
      <c r="AD28" s="29" t="s">
        <v>53</v>
      </c>
    </row>
    <row r="29" spans="4:30" x14ac:dyDescent="0.25">
      <c r="D29" s="34" t="s">
        <v>19</v>
      </c>
      <c r="E29" s="35">
        <f>SUMIF('JUL - Details of Waste'!$G:$G,"Dental",'JUL - Details of Waste'!$T:$T)</f>
        <v>0</v>
      </c>
      <c r="F29" s="35">
        <f>SUMIF('JUL - Details of Waste'!$G:$G,"Dental",'JUL - Details of Waste'!$U:$U)</f>
        <v>0</v>
      </c>
      <c r="G29" s="35">
        <f>SUMIF('AUG - Details of Waste'!$G:$G,"Dental",'AUG - Details of Waste'!$T:$T)</f>
        <v>0</v>
      </c>
      <c r="H29" s="35">
        <f>SUMIF('AUG - Details of Waste'!$G:$G,"Dental",'AUG - Details of Waste'!$U:$U)</f>
        <v>0</v>
      </c>
      <c r="I29" s="35">
        <f>SUMIF('SEP - Details of Waste'!$G:$G,"Dental",'SEP - Details of Waste'!$T:$T)</f>
        <v>0</v>
      </c>
      <c r="J29" s="35">
        <f>SUMIF('SEP - Details of Waste'!$G:$G,"Dental",'SEP - Details of Waste'!$U:$U)</f>
        <v>0</v>
      </c>
      <c r="K29" s="35">
        <f>SUMIF('OCT - Details of Waste'!$G:$G,"Dental",'OCT - Details of Waste'!$T:$T)</f>
        <v>0</v>
      </c>
      <c r="L29" s="35">
        <f>SUMIF('OCT - Details of Waste'!$G:$G,"Dental",'OCT - Details of Waste'!$U:$U)</f>
        <v>0</v>
      </c>
      <c r="M29" s="35">
        <f>SUMIF('NOV - Details of Waste'!$G:$G,"Dental",'NOV - Details of Waste'!$T:$T)</f>
        <v>0</v>
      </c>
      <c r="N29" s="35">
        <f>SUMIF('NOV - Details of Waste'!$G:$G,"Dental",'NOV - Details of Waste'!$U:$U)</f>
        <v>0</v>
      </c>
      <c r="O29" s="35">
        <f>SUMIF('DEC - Details of Waste'!$G:$G,"Dental",'DEC - Details of Waste'!$T:$T)</f>
        <v>0</v>
      </c>
      <c r="P29" s="35">
        <f>SUMIF('DEC - Details of Waste'!$G:$G,"Dental",'DEC - Details of Waste'!$U:$U)</f>
        <v>0</v>
      </c>
      <c r="Q29" s="35">
        <f>SUMIF('JAN - Details of Waste'!$G:$G,"Dental",'JAN - Details of Waste'!$T:$T)</f>
        <v>0</v>
      </c>
      <c r="R29" s="35">
        <f>SUMIF('JAN - Details of Waste'!$G:$G,"Dental",'JAN - Details of Waste'!$U:$U)</f>
        <v>0</v>
      </c>
      <c r="S29" s="35">
        <f>SUMIF('FEB - Details of Waste'!$G:$G,"Dental",'FEB - Details of Waste'!$T:$T)</f>
        <v>0</v>
      </c>
      <c r="T29" s="35">
        <f>SUMIF('FEB - Details of Waste'!$G:$G,"Dental",'FEB - Details of Waste'!$U:$U)</f>
        <v>0</v>
      </c>
      <c r="U29" s="35">
        <f>SUMIF('MAR - Details of Waste'!$G:$G,"Dental",'MAR - Details of Waste'!$T:$T)</f>
        <v>0</v>
      </c>
      <c r="V29" s="35">
        <f>SUMIF('MAR - Details of Waste'!$G:$G,"Dental",'MAR - Details of Waste'!$U:$U)</f>
        <v>0</v>
      </c>
      <c r="W29" s="35">
        <f>SUMIF('APR - Details of Waste'!$G:$G,"Dental",'APR - Details of Waste'!$T:$T)</f>
        <v>0</v>
      </c>
      <c r="X29" s="35">
        <f>SUMIF('APR - Details of Waste'!$G:$G,"Dental",'APR - Details of Waste'!$U:$U)</f>
        <v>0</v>
      </c>
      <c r="Y29" s="35">
        <f>SUMIF('MAY - Details of Waste'!$G:$G,"Dental",'MAY - Details of Waste'!$T:$T)</f>
        <v>0</v>
      </c>
      <c r="Z29" s="35">
        <f>SUMIF('MAY - Details of Waste'!$G:$G,"Dental",'MAY - Details of Waste'!$U:$U)</f>
        <v>0</v>
      </c>
      <c r="AA29" s="35">
        <f>SUMIF('JUN - Details of Waste'!$G:$G,"Dental",'JUN - Details of Waste'!$T:$T)</f>
        <v>0</v>
      </c>
      <c r="AB29" s="35">
        <f>SUMIF('JUN - Details of Waste'!$G:$G,"Dental",'JUN - Details of Waste'!$U:$U)</f>
        <v>0</v>
      </c>
      <c r="AC29" s="35">
        <f>SUM(E29,G29,I29,K29,M29,O29,Q29,S29,U29,W29,Y29,AA29)</f>
        <v>0</v>
      </c>
      <c r="AD29" s="35">
        <f>SUM(F29,H29,J29,L29,N29,P29,R29,T29,V29,X29,Z29,AB29)</f>
        <v>0</v>
      </c>
    </row>
    <row r="30" spans="4:30" x14ac:dyDescent="0.25">
      <c r="D30" s="34" t="s">
        <v>20</v>
      </c>
      <c r="E30" s="35">
        <f>SUMIF('JUL - Details of Waste'!$G:$G,"Vision",'JUL - Details of Waste'!$T:$T)</f>
        <v>0</v>
      </c>
      <c r="F30" s="35">
        <f>SUMIF('JUL - Details of Waste'!$G:$G,"Vision",'JUL - Details of Waste'!$U:$U)</f>
        <v>0</v>
      </c>
      <c r="G30" s="35">
        <f>SUMIF('AUG - Details of Waste'!$G:$G,"Vision",'AUG - Details of Waste'!$T:$T)</f>
        <v>0</v>
      </c>
      <c r="H30" s="35">
        <f>SUMIF('AUG - Details of Waste'!$G:$G,"Vision",'AUG - Details of Waste'!$U:$U)</f>
        <v>0</v>
      </c>
      <c r="I30" s="35">
        <f>SUMIF('SEP - Details of Waste'!$G:$G,"Vision",'SEP - Details of Waste'!$T:$T)</f>
        <v>0</v>
      </c>
      <c r="J30" s="35">
        <f>SUMIF('SEP - Details of Waste'!$G:$G,"Vision",'SEP - Details of Waste'!$U:$U)</f>
        <v>0</v>
      </c>
      <c r="K30" s="35">
        <f>SUMIF('OCT - Details of Waste'!$G:$G,"Vision",'OCT - Details of Waste'!$T:$T)</f>
        <v>0</v>
      </c>
      <c r="L30" s="35">
        <f>SUMIF('OCT - Details of Waste'!$G:$G,"Vision",'OCT - Details of Waste'!$U:$U)</f>
        <v>0</v>
      </c>
      <c r="M30" s="35">
        <f>SUMIF('NOV - Details of Waste'!$G:$G,"Vision",'NOV - Details of Waste'!$T:$T)</f>
        <v>0</v>
      </c>
      <c r="N30" s="35">
        <f>SUMIF('NOV - Details of Waste'!$G:$G,"Vision",'NOV - Details of Waste'!$U:$U)</f>
        <v>0</v>
      </c>
      <c r="O30" s="35">
        <f>SUMIF('DEC - Details of Waste'!$G:$G,"Vision",'DEC - Details of Waste'!$T:$T)</f>
        <v>0</v>
      </c>
      <c r="P30" s="35">
        <f>SUMIF('DEC - Details of Waste'!$G:$G,"Vision",'DEC - Details of Waste'!$U:$U)</f>
        <v>0</v>
      </c>
      <c r="Q30" s="35">
        <f>SUMIF('JAN - Details of Waste'!$G:$G,"Vision",'JAN - Details of Waste'!$T:$T)</f>
        <v>0</v>
      </c>
      <c r="R30" s="35">
        <f>SUMIF('JAN - Details of Waste'!$G:$G,"Vision",'JAN - Details of Waste'!$U:$U)</f>
        <v>0</v>
      </c>
      <c r="S30" s="35">
        <f>SUMIF('FEB - Details of Waste'!$G:$G,"Vision",'FEB - Details of Waste'!$T:$T)</f>
        <v>0</v>
      </c>
      <c r="T30" s="35">
        <f>SUMIF('FEB - Details of Waste'!$G:$G,"Vision",'FEB - Details of Waste'!$U:$U)</f>
        <v>0</v>
      </c>
      <c r="U30" s="35">
        <f>SUMIF('MAR - Details of Waste'!$G:$G,"Vision",'MAR - Details of Waste'!$T:$T)</f>
        <v>0</v>
      </c>
      <c r="V30" s="35">
        <f>SUMIF('MAR - Details of Waste'!$G:$G,"Vision",'MAR - Details of Waste'!$U:$U)</f>
        <v>0</v>
      </c>
      <c r="W30" s="35">
        <f>SUMIF('APR - Details of Waste'!$G:$G,"Vision",'APR - Details of Waste'!$T:$T)</f>
        <v>0</v>
      </c>
      <c r="X30" s="35">
        <f>SUMIF('APR - Details of Waste'!$G:$G,"Vision",'APR - Details of Waste'!$U:$U)</f>
        <v>0</v>
      </c>
      <c r="Y30" s="35">
        <f>SUMIF('MAY - Details of Waste'!$G:$G,"Vision",'MAY - Details of Waste'!$T:$T)</f>
        <v>0</v>
      </c>
      <c r="Z30" s="35">
        <f>SUMIF('MAY - Details of Waste'!$G:$G,"Vision",'MAY - Details of Waste'!$U:$U)</f>
        <v>0</v>
      </c>
      <c r="AA30" s="35">
        <f>SUMIF('JUN - Details of Waste'!$G:$G,"Vision",'JUN - Details of Waste'!$T:$T)</f>
        <v>0</v>
      </c>
      <c r="AB30" s="35">
        <f>SUMIF('JUN - Details of Waste'!$G:$G,"Vision",'JUN - Details of Waste'!$U:$U)</f>
        <v>0</v>
      </c>
      <c r="AC30" s="35">
        <f t="shared" ref="AC30:AC34" si="2">SUM(E30,G30,I30,K30,M30,O30,Q30,S30,U30,W30,Y30,AA30)</f>
        <v>0</v>
      </c>
      <c r="AD30" s="35">
        <f t="shared" ref="AD30:AD34" si="3">SUM(F30,H30,J30,L30,N30,P30,R30,T30,V30,X30,Z30,AB30)</f>
        <v>0</v>
      </c>
    </row>
    <row r="31" spans="4:30" x14ac:dyDescent="0.25">
      <c r="D31" s="34" t="s">
        <v>21</v>
      </c>
      <c r="E31" s="35">
        <f>SUMIF('JUL - Details of Waste'!$G:$G,"Transportation",'JUL - Details of Waste'!$T:$T)</f>
        <v>0</v>
      </c>
      <c r="F31" s="35">
        <f>SUMIF('JUL - Details of Waste'!$G:$G,"Transportation",'JUL - Details of Waste'!$U:$U)</f>
        <v>0</v>
      </c>
      <c r="G31" s="35">
        <f>SUMIF('AUG - Details of Waste'!$G:$G,"Transportation",'AUG - Details of Waste'!$T:$T)</f>
        <v>0</v>
      </c>
      <c r="H31" s="35">
        <f>SUMIF('AUG - Details of Waste'!$G:$G,"Transportation",'AUG - Details of Waste'!$U:$U)</f>
        <v>0</v>
      </c>
      <c r="I31" s="35">
        <f>SUMIF('SEP - Details of Waste'!$G:$G,"Transportation",'SEP - Details of Waste'!$T:$T)</f>
        <v>0</v>
      </c>
      <c r="J31" s="35">
        <f>SUMIF('SEP - Details of Waste'!$G:$G,"Transportation",'SEP - Details of Waste'!$U:$U)</f>
        <v>0</v>
      </c>
      <c r="K31" s="35">
        <f>SUMIF('OCT - Details of Waste'!$G:$G,"Transportation",'OCT - Details of Waste'!$T:$T)</f>
        <v>0</v>
      </c>
      <c r="L31" s="35">
        <f>SUMIF('OCT - Details of Waste'!$G:$G,"Transportation",'OCT - Details of Waste'!$U:$U)</f>
        <v>0</v>
      </c>
      <c r="M31" s="35">
        <f>SUMIF('NOV - Details of Waste'!$G:$G,"Transportation",'NOV - Details of Waste'!$T:$T)</f>
        <v>0</v>
      </c>
      <c r="N31" s="35">
        <f>SUMIF('NOV - Details of Waste'!$G:$G,"Transportation",'NOV - Details of Waste'!$U:$U)</f>
        <v>0</v>
      </c>
      <c r="O31" s="35">
        <f>SUMIF('DEC - Details of Waste'!$G:$G,"Transportation",'DEC - Details of Waste'!$T:$T)</f>
        <v>0</v>
      </c>
      <c r="P31" s="35">
        <f>SUMIF('DEC - Details of Waste'!$G:$G,"Transportation",'DEC - Details of Waste'!$U:$U)</f>
        <v>0</v>
      </c>
      <c r="Q31" s="35">
        <f>SUMIF('JAN - Details of Waste'!$G:$G,"Transportation",'JAN - Details of Waste'!$T:$T)</f>
        <v>0</v>
      </c>
      <c r="R31" s="35">
        <f>SUMIF('JAN - Details of Waste'!$G:$G,"Transportation",'JAN - Details of Waste'!$U:$U)</f>
        <v>0</v>
      </c>
      <c r="S31" s="35">
        <f>SUMIF('FEB - Details of Waste'!$G:$G,"Transportation",'FEB - Details of Waste'!$T:$T)</f>
        <v>0</v>
      </c>
      <c r="T31" s="35">
        <f>SUMIF('FEB - Details of Waste'!$G:$G,"Transportation",'FEB - Details of Waste'!$U:$U)</f>
        <v>0</v>
      </c>
      <c r="U31" s="35">
        <f>SUMIF('MAR - Details of Waste'!$G:$G,"Transportation",'MAR - Details of Waste'!$T:$T)</f>
        <v>0</v>
      </c>
      <c r="V31" s="35">
        <f>SUMIF('MAR - Details of Waste'!$G:$G,"Transportation",'MAR - Details of Waste'!$U:$U)</f>
        <v>0</v>
      </c>
      <c r="W31" s="35">
        <f>SUMIF('APR - Details of Waste'!$G:$G,"Transportation",'APR - Details of Waste'!$T:$T)</f>
        <v>0</v>
      </c>
      <c r="X31" s="35">
        <f>SUMIF('APR - Details of Waste'!$G:$G,"Transportation",'APR - Details of Waste'!$U:$U)</f>
        <v>0</v>
      </c>
      <c r="Y31" s="35">
        <f>SUMIF('MAY - Details of Waste'!$G:$G,"Transportation",'MAY - Details of Waste'!$T:$T)</f>
        <v>0</v>
      </c>
      <c r="Z31" s="35">
        <f>SUMIF('MAY - Details of Waste'!$G:$G,"Transportation",'MAY - Details of Waste'!$U:$U)</f>
        <v>0</v>
      </c>
      <c r="AA31" s="35">
        <f>SUMIF('JUN - Details of Waste'!$G:$G,"Transportation",'JUN - Details of Waste'!$T:$T)</f>
        <v>0</v>
      </c>
      <c r="AB31" s="35">
        <f>SUMIF('JUN - Details of Waste'!$G:$G,"Transportation",'JUN - Details of Waste'!$U:$U)</f>
        <v>0</v>
      </c>
      <c r="AC31" s="35">
        <f t="shared" si="2"/>
        <v>0</v>
      </c>
      <c r="AD31" s="35">
        <f t="shared" si="3"/>
        <v>0</v>
      </c>
    </row>
    <row r="32" spans="4:30" x14ac:dyDescent="0.25">
      <c r="D32" s="34" t="s">
        <v>22</v>
      </c>
      <c r="E32" s="35">
        <f>SUMIF('JUL - Details of Waste'!$G:$G,"Behavioral Health",'JUL - Details of Waste'!$T:$T)</f>
        <v>0</v>
      </c>
      <c r="F32" s="35">
        <f>SUMIF('JUL - Details of Waste'!$G:$G,"Behavioral Health",'JUL - Details of Waste'!$U:$U)</f>
        <v>0</v>
      </c>
      <c r="G32" s="35">
        <f>SUMIF('AUG - Details of Waste'!$G:$G,"Behavioral Health",'AUG - Details of Waste'!$T:$T)</f>
        <v>0</v>
      </c>
      <c r="H32" s="35">
        <f>SUMIF('AUG - Details of Waste'!$G:$G,"Behavioral Health",'AUG - Details of Waste'!$U:$U)</f>
        <v>0</v>
      </c>
      <c r="I32" s="35">
        <f>SUMIF('SEP - Details of Waste'!$G:$G,"Behavioral Health",'SEP - Details of Waste'!$T:$T)</f>
        <v>0</v>
      </c>
      <c r="J32" s="35">
        <f>SUMIF('SEP - Details of Waste'!$G:$G,"Behavioral Health",'SEP - Details of Waste'!$U:$U)</f>
        <v>0</v>
      </c>
      <c r="K32" s="35">
        <f>SUMIF('OCT - Details of Waste'!$G:$G,"Behavioral Health",'OCT - Details of Waste'!$T:$T)</f>
        <v>0</v>
      </c>
      <c r="L32" s="35">
        <f>SUMIF('OCT - Details of Waste'!$G:$G,"Behavioral Health",'OCT - Details of Waste'!$U:$U)</f>
        <v>0</v>
      </c>
      <c r="M32" s="35">
        <f>SUMIF('NOV - Details of Waste'!$G:$G,"Behavioral Health",'NOV - Details of Waste'!$T:$T)</f>
        <v>0</v>
      </c>
      <c r="N32" s="35">
        <f>SUMIF('NOV - Details of Waste'!$G:$G,"Behavioral Health",'NOV - Details of Waste'!$U:$U)</f>
        <v>0</v>
      </c>
      <c r="O32" s="35">
        <f>SUMIF('DEC - Details of Waste'!$G:$G,"Behavioral Health",'DEC - Details of Waste'!$T:$T)</f>
        <v>0</v>
      </c>
      <c r="P32" s="35">
        <f>SUMIF('DEC - Details of Waste'!$G:$G,"Behavioral Health",'DEC - Details of Waste'!$U:$U)</f>
        <v>0</v>
      </c>
      <c r="Q32" s="35">
        <f>SUMIF('JAN - Details of Waste'!$G:$G,"Behavioral Health",'JAN - Details of Waste'!$T:$T)</f>
        <v>0</v>
      </c>
      <c r="R32" s="35">
        <f>SUMIF('JAN - Details of Waste'!$G:$G,"Behavioral Health",'JAN - Details of Waste'!$U:$U)</f>
        <v>0</v>
      </c>
      <c r="S32" s="35">
        <f>SUMIF('FEB - Details of Waste'!$G:$G,"Behavioral Health",'FEB - Details of Waste'!$T:$T)</f>
        <v>0</v>
      </c>
      <c r="T32" s="35">
        <f>SUMIF('FEB - Details of Waste'!$G:$G,"Behavioral Health",'FEB - Details of Waste'!$U:$U)</f>
        <v>0</v>
      </c>
      <c r="U32" s="35">
        <f>SUMIF('MAR - Details of Waste'!$G:$G,"Behavioral Health",'MAR - Details of Waste'!$T:$T)</f>
        <v>0</v>
      </c>
      <c r="V32" s="35">
        <f>SUMIF('MAR - Details of Waste'!$G:$G,"Behavioral Health",'MAR - Details of Waste'!$U:$U)</f>
        <v>0</v>
      </c>
      <c r="W32" s="35">
        <f>SUMIF('APR - Details of Waste'!$G:$G,"Behavioral Health",'APR - Details of Waste'!$T:$T)</f>
        <v>0</v>
      </c>
      <c r="X32" s="35">
        <f>SUMIF('APR - Details of Waste'!$G:$G,"Behavioral Health",'APR - Details of Waste'!$U:$U)</f>
        <v>0</v>
      </c>
      <c r="Y32" s="35">
        <f>SUMIF('MAY - Details of Waste'!$G:$G,"Behavioral Health",'MAY - Details of Waste'!$T:$T)</f>
        <v>0</v>
      </c>
      <c r="Z32" s="35">
        <f>SUMIF('MAY - Details of Waste'!$G:$G,"Behavioral Health",'MAY - Details of Waste'!$U:$U)</f>
        <v>0</v>
      </c>
      <c r="AA32" s="35">
        <f>SUMIF('JUN - Details of Waste'!$G:$G,"Behavioral Health",'JUN - Details of Waste'!$T:$T)</f>
        <v>0</v>
      </c>
      <c r="AB32" s="35">
        <f>SUMIF('JUN - Details of Waste'!$G:$G,"Behavioral Health",'JUN - Details of Waste'!$U:$U)</f>
        <v>0</v>
      </c>
      <c r="AC32" s="35">
        <f t="shared" si="2"/>
        <v>0</v>
      </c>
      <c r="AD32" s="35">
        <f t="shared" si="3"/>
        <v>0</v>
      </c>
    </row>
    <row r="33" spans="4:30" x14ac:dyDescent="0.25">
      <c r="D33" s="34" t="s">
        <v>23</v>
      </c>
      <c r="E33" s="35">
        <f>SUMIF('JUL - Details of Waste'!$G:$G,"Prepayment Review",'JUL - Details of Waste'!$T:$T)</f>
        <v>0</v>
      </c>
      <c r="F33" s="35">
        <f>SUMIF('JUL - Details of Waste'!$G:$G,"Prepayment Review",'JUL - Details of Waste'!$U:$U)</f>
        <v>0</v>
      </c>
      <c r="G33" s="35">
        <f>SUMIF('AUG - Details of Waste'!$G:$G,"Prepayment Review",'AUG - Details of Waste'!$T:$T)</f>
        <v>0</v>
      </c>
      <c r="H33" s="35">
        <f>SUMIF('AUG - Details of Waste'!$G:$G,"Prepayment Review",'AUG - Details of Waste'!$U:$U)</f>
        <v>0</v>
      </c>
      <c r="I33" s="35">
        <f>SUMIF('SEP - Details of Waste'!$G:$G,"Prepayment Review",'SEP - Details of Waste'!$T:$T)</f>
        <v>0</v>
      </c>
      <c r="J33" s="35">
        <f>SUMIF('SEP - Details of Waste'!$G:$G,"Prepayment Review",'SEP - Details of Waste'!$U:$U)</f>
        <v>0</v>
      </c>
      <c r="K33" s="35">
        <f>SUMIF('OCT - Details of Waste'!$G:$G,"Prepayment Review",'OCT - Details of Waste'!$T:$T)</f>
        <v>0</v>
      </c>
      <c r="L33" s="35">
        <f>SUMIF('OCT - Details of Waste'!$G:$G,"Prepayment Review",'OCT - Details of Waste'!$U:$U)</f>
        <v>0</v>
      </c>
      <c r="M33" s="35">
        <f>SUMIF('NOV - Details of Waste'!$G:$G,"Prepayment Review",'NOV - Details of Waste'!$T:$T)</f>
        <v>0</v>
      </c>
      <c r="N33" s="35">
        <f>SUMIF('NOV - Details of Waste'!$G:$G,"Prepayment Review",'NOV - Details of Waste'!$U:$U)</f>
        <v>0</v>
      </c>
      <c r="O33" s="35">
        <f>SUMIF('DEC - Details of Waste'!$G:$G,"Prepayment Review",'DEC - Details of Waste'!$T:$T)</f>
        <v>0</v>
      </c>
      <c r="P33" s="35">
        <f>SUMIF('DEC - Details of Waste'!$G:$G,"Prepayment Review",'DEC - Details of Waste'!$U:$U)</f>
        <v>0</v>
      </c>
      <c r="Q33" s="35">
        <f>SUMIF('JAN - Details of Waste'!$G:$G,"Prepayment Review",'JAN - Details of Waste'!$T:$T)</f>
        <v>0</v>
      </c>
      <c r="R33" s="35">
        <f>SUMIF('JAN - Details of Waste'!$G:$G,"Prepayment Review",'JAN - Details of Waste'!$U:$U)</f>
        <v>0</v>
      </c>
      <c r="S33" s="35">
        <f>SUMIF('FEB - Details of Waste'!$G:$G,"Prepayment Review",'FEB - Details of Waste'!$T:$T)</f>
        <v>0</v>
      </c>
      <c r="T33" s="35">
        <f>SUMIF('FEB - Details of Waste'!$G:$G,"Prepayment Review",'FEB - Details of Waste'!$U:$U)</f>
        <v>0</v>
      </c>
      <c r="U33" s="35">
        <f>SUMIF('MAR - Details of Waste'!$G:$G,"Prepayment Review",'MAR - Details of Waste'!$T:$T)</f>
        <v>0</v>
      </c>
      <c r="V33" s="35">
        <f>SUMIF('MAR - Details of Waste'!$G:$G,"Prepayment Review",'MAR - Details of Waste'!$U:$U)</f>
        <v>0</v>
      </c>
      <c r="W33" s="35">
        <f>SUMIF('APR - Details of Waste'!$G:$G,"Prepayment Review",'APR - Details of Waste'!$T:$T)</f>
        <v>0</v>
      </c>
      <c r="X33" s="35">
        <f>SUMIF('APR - Details of Waste'!$G:$G,"Prepayment Review",'APR - Details of Waste'!$U:$U)</f>
        <v>0</v>
      </c>
      <c r="Y33" s="35">
        <f>SUMIF('MAY - Details of Waste'!$G:$G,"Prepayment Review",'MAY - Details of Waste'!$T:$T)</f>
        <v>0</v>
      </c>
      <c r="Z33" s="35">
        <f>SUMIF('MAY - Details of Waste'!$G:$G,"Prepayment Review",'MAY - Details of Waste'!$U:$U)</f>
        <v>0</v>
      </c>
      <c r="AA33" s="35">
        <f>SUMIF('JUN - Details of Waste'!$G:$G,"Prepayment Review",'JUN - Details of Waste'!$T:$T)</f>
        <v>0</v>
      </c>
      <c r="AB33" s="35">
        <f>SUMIF('JUN - Details of Waste'!$G:$G,"Prepayment Review",'JUN - Details of Waste'!$U:$U)</f>
        <v>0</v>
      </c>
      <c r="AC33" s="35">
        <f t="shared" si="2"/>
        <v>0</v>
      </c>
      <c r="AD33" s="35">
        <f t="shared" si="3"/>
        <v>0</v>
      </c>
    </row>
    <row r="34" spans="4:30" x14ac:dyDescent="0.25">
      <c r="D34" s="34" t="s">
        <v>24</v>
      </c>
      <c r="E34" s="35">
        <f>SUMIF('JUL - Details of Waste'!$G:$G,"Pharmacy",'JUL - Details of Waste'!$T:$T)</f>
        <v>0</v>
      </c>
      <c r="F34" s="35">
        <f>SUMIF('JUL - Details of Waste'!$G:$G,"Pharmacy",'JUL - Details of Waste'!$U:$U)</f>
        <v>0</v>
      </c>
      <c r="G34" s="35">
        <f>SUMIF('AUG - Details of Waste'!$G:$G,"Pharmacy",'AUG - Details of Waste'!$T:$T)</f>
        <v>0</v>
      </c>
      <c r="H34" s="35">
        <f>SUMIF('AUG - Details of Waste'!$G:$G,"Pharmacy",'AUG - Details of Waste'!$U:$U)</f>
        <v>0</v>
      </c>
      <c r="I34" s="35">
        <f>SUMIF('SEP - Details of Waste'!$G:$G,"Pharmacy",'SEP - Details of Waste'!$T:$T)</f>
        <v>0</v>
      </c>
      <c r="J34" s="35">
        <f>SUMIF('SEP - Details of Waste'!$G:$G,"Pharmacy",'SEP - Details of Waste'!$U:$U)</f>
        <v>0</v>
      </c>
      <c r="K34" s="35">
        <f>SUMIF('OCT - Details of Waste'!$G:$G,"Pharmacy",'OCT - Details of Waste'!$T:$T)</f>
        <v>0</v>
      </c>
      <c r="L34" s="35">
        <f>SUMIF('OCT - Details of Waste'!$G:$G,"Pharmacy",'OCT - Details of Waste'!$U:$U)</f>
        <v>0</v>
      </c>
      <c r="M34" s="35">
        <f>SUMIF('NOV - Details of Waste'!$G:$G,"Pharmacy",'NOV - Details of Waste'!$T:$T)</f>
        <v>0</v>
      </c>
      <c r="N34" s="35">
        <f>SUMIF('NOV - Details of Waste'!$G:$G,"Pharmacy",'NOV - Details of Waste'!$U:$U)</f>
        <v>0</v>
      </c>
      <c r="O34" s="35">
        <f>SUMIF('DEC - Details of Waste'!$G:$G,"Pharmacy",'DEC - Details of Waste'!$T:$T)</f>
        <v>0</v>
      </c>
      <c r="P34" s="35">
        <f>SUMIF('DEC - Details of Waste'!$G:$G,"Pharmacy",'DEC - Details of Waste'!$U:$U)</f>
        <v>0</v>
      </c>
      <c r="Q34" s="35">
        <f>SUMIF('JAN - Details of Waste'!$G:$G,"Pharmacy",'JAN - Details of Waste'!$T:$T)</f>
        <v>0</v>
      </c>
      <c r="R34" s="35">
        <f>SUMIF('JAN - Details of Waste'!$G:$G,"Pharmacy",'JAN - Details of Waste'!$U:$U)</f>
        <v>0</v>
      </c>
      <c r="S34" s="35">
        <f>SUMIF('FEB - Details of Waste'!$G:$G,"Pharmacy",'FEB - Details of Waste'!$T:$T)</f>
        <v>0</v>
      </c>
      <c r="T34" s="35">
        <f>SUMIF('FEB - Details of Waste'!$G:$G,"Pharmacy",'FEB - Details of Waste'!$U:$U)</f>
        <v>0</v>
      </c>
      <c r="U34" s="35">
        <f>SUMIF('MAR - Details of Waste'!$G:$G,"Pharmacy",'MAR - Details of Waste'!$T:$T)</f>
        <v>0</v>
      </c>
      <c r="V34" s="35">
        <f>SUMIF('MAR - Details of Waste'!$G:$G,"Pharmacy",'MAR - Details of Waste'!$U:$U)</f>
        <v>0</v>
      </c>
      <c r="W34" s="35">
        <f>SUMIF('APR - Details of Waste'!$G:$G,"Pharmacy",'APR - Details of Waste'!$T:$T)</f>
        <v>0</v>
      </c>
      <c r="X34" s="35">
        <f>SUMIF('APR - Details of Waste'!$G:$G,"Pharmacy",'APR - Details of Waste'!$U:$U)</f>
        <v>0</v>
      </c>
      <c r="Y34" s="35">
        <f>SUMIF('MAY - Details of Waste'!$G:$G,"Pharmacy",'MAY - Details of Waste'!$T:$T)</f>
        <v>0</v>
      </c>
      <c r="Z34" s="35">
        <f>SUMIF('MAY - Details of Waste'!$G:$G,"Pharmacy",'MAY - Details of Waste'!$U:$U)</f>
        <v>0</v>
      </c>
      <c r="AA34" s="35">
        <f>SUMIF('JUN - Details of Waste'!$G:$G,"Pharmacy",'JUN - Details of Waste'!$T:$T)</f>
        <v>0</v>
      </c>
      <c r="AB34" s="35">
        <f>SUMIF('JUN - Details of Waste'!$G:$G,"Pharmacy",'JUN - Details of Waste'!$U:$U)</f>
        <v>0</v>
      </c>
      <c r="AC34" s="35">
        <f t="shared" si="2"/>
        <v>0</v>
      </c>
      <c r="AD34" s="35">
        <f t="shared" si="3"/>
        <v>0</v>
      </c>
    </row>
  </sheetData>
  <sheetProtection algorithmName="SHA-512" hashValue="IPDN9Ak4yCQgkEeyhQCCxA8iGueUAJifL8MZ7zlCcinLZF47T973DQwaq+1ewS+UzMv05wqXrpcKlOIFznwXlA==" saltValue="4HWHs8+MOCpLMmHduD2xIQ==" spinCount="100000" sheet="1" selectLockedCells="1"/>
  <mergeCells count="37">
    <mergeCell ref="U13:V13"/>
    <mergeCell ref="W13:X13"/>
    <mergeCell ref="Y13:Z13"/>
    <mergeCell ref="AA13:AB13"/>
    <mergeCell ref="Q27:R27"/>
    <mergeCell ref="S27:T27"/>
    <mergeCell ref="U27:V27"/>
    <mergeCell ref="W27:X27"/>
    <mergeCell ref="Y27:Z27"/>
    <mergeCell ref="AA27:AB27"/>
    <mergeCell ref="O13:P13"/>
    <mergeCell ref="M27:N27"/>
    <mergeCell ref="O27:P27"/>
    <mergeCell ref="Q13:R13"/>
    <mergeCell ref="S13:T13"/>
    <mergeCell ref="I27:J27"/>
    <mergeCell ref="K27:L27"/>
    <mergeCell ref="A12:C12"/>
    <mergeCell ref="A5:C5"/>
    <mergeCell ref="AC13:AD13"/>
    <mergeCell ref="AC27:AD27"/>
    <mergeCell ref="A9:C9"/>
    <mergeCell ref="A10:C10"/>
    <mergeCell ref="A11:C11"/>
    <mergeCell ref="E13:F13"/>
    <mergeCell ref="G13:H13"/>
    <mergeCell ref="I13:J13"/>
    <mergeCell ref="K13:L13"/>
    <mergeCell ref="E27:F27"/>
    <mergeCell ref="G27:H27"/>
    <mergeCell ref="M13:N13"/>
    <mergeCell ref="A2:C2"/>
    <mergeCell ref="A4:C4"/>
    <mergeCell ref="A6:C6"/>
    <mergeCell ref="A7:C7"/>
    <mergeCell ref="A8:C8"/>
    <mergeCell ref="A3:C3"/>
  </mergeCells>
  <phoneticPr fontId="14" type="noConversion"/>
  <dataValidations count="1">
    <dataValidation allowBlank="1" showInputMessage="1" showErrorMessage="1" prompt="Use Commas to separate names or id numbers " sqref="D6:D11" xr:uid="{91A0BBD2-2A3E-493A-98B1-F0E58D7370E2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44FF0B7-AFEF-4709-801A-E5552227F8F9}">
          <x14:formula1>
            <xm:f>Lists!$I$2:$I$25</xm:f>
          </x14:formula1>
          <xm:sqref>D5</xm:sqref>
        </x14:dataValidation>
        <x14:dataValidation type="list" allowBlank="1" showInputMessage="1" showErrorMessage="1" xr:uid="{69755585-8BEC-4798-9655-25E59E9BD459}">
          <x14:formula1>
            <xm:f>Lists!$F$19:$F$30</xm:f>
          </x14:formula1>
          <xm:sqref>D2</xm:sqref>
        </x14:dataValidation>
        <x14:dataValidation type="list" allowBlank="1" showInputMessage="1" showErrorMessage="1" xr:uid="{5729D2E9-4C0B-4774-B63C-2C6C8098D080}">
          <x14:formula1>
            <xm:f>Lists!$F$3:$F$9</xm:f>
          </x14:formula1>
          <xm:sqref>D3</xm:sqref>
        </x14:dataValidation>
        <x14:dataValidation type="list" allowBlank="1" showInputMessage="1" showErrorMessage="1" xr:uid="{CD6BE9D2-F47B-4437-B764-615435BF88CE}">
          <x14:formula1>
            <xm:f>Lists!$F$12:$F$15</xm:f>
          </x14:formula1>
          <xm:sqref>D4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8FBC1-6203-49E1-9C47-8A20B06D3576}">
  <dimension ref="A1:AA3"/>
  <sheetViews>
    <sheetView topLeftCell="P1" workbookViewId="0">
      <pane ySplit="1" topLeftCell="A2" activePane="bottomLeft" state="frozen"/>
      <selection pane="bottomLeft" activeCell="U24" sqref="U24"/>
    </sheetView>
  </sheetViews>
  <sheetFormatPr defaultColWidth="15.7109375" defaultRowHeight="15" x14ac:dyDescent="0.25"/>
  <cols>
    <col min="1" max="1" width="22.28515625" style="37" customWidth="1"/>
    <col min="2" max="2" width="21.42578125" style="44" customWidth="1"/>
    <col min="3" max="3" width="31.5703125" style="39" customWidth="1"/>
    <col min="4" max="4" width="17.5703125" style="36" customWidth="1"/>
    <col min="5" max="5" width="28" style="38" customWidth="1"/>
    <col min="6" max="6" width="31.42578125" style="36" bestFit="1" customWidth="1"/>
    <col min="7" max="7" width="21.85546875" style="36" customWidth="1"/>
    <col min="8" max="8" width="27" style="36" customWidth="1"/>
    <col min="9" max="9" width="27.28515625" style="37" customWidth="1"/>
    <col min="10" max="10" width="28" style="37" customWidth="1"/>
    <col min="11" max="11" width="28.5703125" style="37" customWidth="1"/>
    <col min="12" max="12" width="15.7109375" style="37"/>
    <col min="13" max="13" width="26.5703125" style="36" customWidth="1"/>
    <col min="14" max="14" width="15.7109375" style="40"/>
    <col min="15" max="16" width="15.7109375" style="37"/>
    <col min="17" max="17" width="19.7109375" style="37" customWidth="1"/>
    <col min="18" max="18" width="38.7109375" style="63" customWidth="1"/>
    <col min="19" max="19" width="36" style="63" customWidth="1"/>
    <col min="20" max="20" width="36.42578125" style="63" bestFit="1" customWidth="1"/>
    <col min="21" max="21" width="34.42578125" style="63" bestFit="1" customWidth="1"/>
    <col min="22" max="22" width="26.7109375" style="64" bestFit="1" customWidth="1"/>
    <col min="23" max="23" width="41.5703125" style="36" bestFit="1" customWidth="1"/>
    <col min="24" max="24" width="31.85546875" style="36" bestFit="1" customWidth="1"/>
    <col min="25" max="25" width="36.28515625" style="36" bestFit="1" customWidth="1"/>
    <col min="26" max="26" width="27.85546875" style="36" bestFit="1" customWidth="1"/>
    <col min="27" max="27" width="17.42578125" style="36" bestFit="1" customWidth="1"/>
    <col min="28" max="16384" width="15.7109375" style="36"/>
  </cols>
  <sheetData>
    <row r="1" spans="1:27" customFormat="1" ht="43.5" customHeight="1" x14ac:dyDescent="0.25">
      <c r="A1" s="52" t="s">
        <v>32</v>
      </c>
      <c r="B1" s="53" t="s">
        <v>108</v>
      </c>
      <c r="C1" s="54" t="s">
        <v>33</v>
      </c>
      <c r="D1" s="55" t="s">
        <v>12</v>
      </c>
      <c r="E1" s="56" t="s">
        <v>109</v>
      </c>
      <c r="F1" s="55" t="s">
        <v>0</v>
      </c>
      <c r="G1" s="55" t="s">
        <v>18</v>
      </c>
      <c r="H1" s="55" t="s">
        <v>15</v>
      </c>
      <c r="I1" s="57" t="s">
        <v>34</v>
      </c>
      <c r="J1" s="57" t="s">
        <v>35</v>
      </c>
      <c r="K1" s="57" t="s">
        <v>36</v>
      </c>
      <c r="L1" s="57" t="s">
        <v>37</v>
      </c>
      <c r="M1" s="55" t="s">
        <v>1</v>
      </c>
      <c r="N1" s="58" t="s">
        <v>38</v>
      </c>
      <c r="O1" s="57" t="s">
        <v>39</v>
      </c>
      <c r="P1" s="57" t="s">
        <v>40</v>
      </c>
      <c r="Q1" s="57" t="s">
        <v>104</v>
      </c>
      <c r="R1" s="61" t="s">
        <v>42</v>
      </c>
      <c r="S1" s="61" t="s">
        <v>43</v>
      </c>
      <c r="T1" s="61" t="s">
        <v>44</v>
      </c>
      <c r="U1" s="61" t="s">
        <v>107</v>
      </c>
      <c r="V1" s="61" t="s">
        <v>106</v>
      </c>
      <c r="W1" s="59" t="s">
        <v>105</v>
      </c>
      <c r="X1" s="55" t="s">
        <v>25</v>
      </c>
      <c r="Y1" s="55" t="s">
        <v>45</v>
      </c>
      <c r="Z1" s="55" t="s">
        <v>46</v>
      </c>
      <c r="AA1" s="60" t="s">
        <v>47</v>
      </c>
    </row>
    <row r="2" spans="1:27" customFormat="1" x14ac:dyDescent="0.25">
      <c r="R2" s="62"/>
      <c r="S2" s="62"/>
      <c r="T2" s="62"/>
      <c r="U2" s="62"/>
      <c r="V2" s="62"/>
    </row>
    <row r="3" spans="1:27" customFormat="1" x14ac:dyDescent="0.25">
      <c r="R3" s="62"/>
      <c r="S3" s="62"/>
      <c r="T3" s="62"/>
      <c r="U3" s="62"/>
      <c r="V3" s="62"/>
    </row>
  </sheetData>
  <sheetProtection algorithmName="SHA-512" hashValue="tMOygRfgRGYncmp2hUmQPPOtyNyTkBm9JzU2NDxs8wBTuaSNQ+5Bcnf7d6aI0jkvbNgy6+KN/mii2AkhBtjFDA==" saltValue="LSbH/3ab0WfNn9bVxLDIgA==" spinCount="100000" sheet="1" insertRows="0" selectLockedCells="1" sort="0" autoFilter="0" pivotTables="0"/>
  <dataValidations count="6">
    <dataValidation operator="equal" allowBlank="1" showInputMessage="1" showErrorMessage="1" sqref="O1" xr:uid="{1B1D4881-A096-41EF-B57A-032A8F414CEA}"/>
    <dataValidation errorStyle="warning" operator="equal" allowBlank="1" showInputMessage="1" showErrorMessage="1" errorTitle="Data Format Error" error="Provider's 9 digit Tax ID #" prompt="Provider's Tax ID # 9 digits only " sqref="P1" xr:uid="{F3ABF10D-D6FF-40DD-9A86-D5D1C149BBFE}"/>
    <dataValidation operator="equal" allowBlank="1" showInputMessage="1" showErrorMessage="1" errorTitle="Use 9 digit medicaid ID" promptTitle="This is a 9 digit number " sqref="Q1" xr:uid="{E603918F-D086-4BF0-A68B-37ECE7D9A6DF}"/>
    <dataValidation type="textLength" allowBlank="1" showInputMessage="1" showErrorMessage="1" errorTitle="Use 9 digit medicaid ID" promptTitle="Complete Medicaid ID " sqref="Q2:Q1048576" xr:uid="{D8396C4B-0677-4D33-B25B-99468DE8914B}">
      <formula1>9</formula1>
      <formula2>10</formula2>
    </dataValidation>
    <dataValidation type="textLength" operator="equal" allowBlank="1" showInputMessage="1" showErrorMessage="1" sqref="O2:O1048576" xr:uid="{3FA44F21-0993-4C78-B268-AAF2E4F2E65B}">
      <formula1>10</formula1>
    </dataValidation>
    <dataValidation type="textLength" errorStyle="warning" operator="equal" allowBlank="1" showInputMessage="1" showErrorMessage="1" errorTitle="Data Format Error" error="Provider's 9 digit Tax ID #" prompt="Provider's Tax ID # 9 digits only " sqref="P2:P1048576" xr:uid="{27AE67CB-0034-4EB6-A31D-D790A74C4E04}">
      <formula1>9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4D33C6B-5C70-441F-B488-7CA43B80CB17}">
          <x14:formula1>
            <xm:f>Lists!$A$30:$A$33</xm:f>
          </x14:formula1>
          <xm:sqref>X2:X1048576</xm:sqref>
        </x14:dataValidation>
        <x14:dataValidation type="list" allowBlank="1" showInputMessage="1" showErrorMessage="1" xr:uid="{2DD32622-E06B-474A-A75A-169C76D14BF3}">
          <x14:formula1>
            <xm:f>Lists!$C$2:$C$71</xm:f>
          </x14:formula1>
          <xm:sqref>M2:M1048576</xm:sqref>
        </x14:dataValidation>
        <x14:dataValidation type="list" allowBlank="1" showInputMessage="1" showErrorMessage="1" xr:uid="{AFF601BF-7C84-48DA-BF6E-D9A50B5E485E}">
          <x14:formula1>
            <xm:f>Lists!$A$18:$A$19</xm:f>
          </x14:formula1>
          <xm:sqref>H2:H1048576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D5DC71B0-C4F3-4D59-A035-E7FC0EFED638}">
          <x14:formula1>
            <xm:f>Lists!$A$22:$A$27</xm:f>
          </x14:formula1>
          <xm:sqref>G2:G1048576</xm:sqref>
        </x14:dataValidation>
        <x14:dataValidation type="list" allowBlank="1" showInputMessage="1" showErrorMessage="1" xr:uid="{03419A93-E5C3-4D76-A782-02446B306B45}">
          <x14:formula1>
            <xm:f>Lists!$A$2:$A$11</xm:f>
          </x14:formula1>
          <xm:sqref>F2:F1048576</xm:sqref>
        </x14:dataValidation>
        <x14:dataValidation type="list" allowBlank="1" showInputMessage="1" showErrorMessage="1" xr:uid="{DFDD78F3-3C6B-4E86-A6E4-E501B51001BC}">
          <x14:formula1>
            <xm:f>Lists!$A$14:$A$15</xm:f>
          </x14:formula1>
          <xm:sqref>D2:D1048576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7F171-FE22-473E-A033-755F469794FF}">
  <dimension ref="A1:AA16"/>
  <sheetViews>
    <sheetView topLeftCell="N1" workbookViewId="0">
      <pane ySplit="1" topLeftCell="A2" activePane="bottomLeft" state="frozen"/>
      <selection activeCell="C1" sqref="C1"/>
      <selection pane="bottomLeft" activeCell="V14" sqref="V14"/>
    </sheetView>
  </sheetViews>
  <sheetFormatPr defaultColWidth="15.7109375" defaultRowHeight="15" x14ac:dyDescent="0.25"/>
  <cols>
    <col min="1" max="1" width="22.28515625" style="7" customWidth="1"/>
    <col min="2" max="2" width="21.42578125" style="8" customWidth="1"/>
    <col min="3" max="3" width="31.5703125" style="9" customWidth="1"/>
    <col min="4" max="4" width="17.5703125" style="36" customWidth="1"/>
    <col min="5" max="5" width="28" style="8" customWidth="1"/>
    <col min="6" max="6" width="31.42578125" style="36" bestFit="1" customWidth="1"/>
    <col min="7" max="7" width="21.85546875" style="36" customWidth="1"/>
    <col min="8" max="8" width="27" style="36" customWidth="1"/>
    <col min="9" max="9" width="27.28515625" style="7" customWidth="1"/>
    <col min="10" max="10" width="28" style="7" customWidth="1"/>
    <col min="11" max="11" width="28.5703125" style="7" customWidth="1"/>
    <col min="12" max="12" width="15.7109375" style="7"/>
    <col min="13" max="13" width="26.5703125" style="36" customWidth="1"/>
    <col min="14" max="14" width="15.7109375" style="10"/>
    <col min="15" max="16" width="15.7109375" style="7"/>
    <col min="17" max="17" width="19.7109375" style="7" customWidth="1"/>
    <col min="18" max="18" width="38.7109375" style="62" customWidth="1"/>
    <col min="19" max="19" width="36" style="62" customWidth="1"/>
    <col min="20" max="20" width="36" style="62" bestFit="1" customWidth="1"/>
    <col min="21" max="21" width="34.42578125" style="62" bestFit="1" customWidth="1"/>
    <col min="22" max="22" width="26.7109375" style="62" bestFit="1" customWidth="1"/>
    <col min="23" max="23" width="41.5703125" bestFit="1" customWidth="1"/>
    <col min="24" max="24" width="31.85546875" style="36" bestFit="1" customWidth="1"/>
    <col min="25" max="25" width="34.42578125" bestFit="1" customWidth="1"/>
    <col min="26" max="26" width="27.85546875" bestFit="1" customWidth="1"/>
    <col min="27" max="27" width="17.42578125" bestFit="1" customWidth="1"/>
  </cols>
  <sheetData>
    <row r="1" spans="1:27" ht="40.5" customHeight="1" x14ac:dyDescent="0.25">
      <c r="A1" s="52" t="s">
        <v>32</v>
      </c>
      <c r="B1" s="53" t="s">
        <v>108</v>
      </c>
      <c r="C1" s="54" t="s">
        <v>33</v>
      </c>
      <c r="D1" s="55" t="s">
        <v>12</v>
      </c>
      <c r="E1" s="56" t="s">
        <v>109</v>
      </c>
      <c r="F1" s="55" t="s">
        <v>0</v>
      </c>
      <c r="G1" s="55" t="s">
        <v>18</v>
      </c>
      <c r="H1" s="55" t="s">
        <v>15</v>
      </c>
      <c r="I1" s="57" t="s">
        <v>34</v>
      </c>
      <c r="J1" s="57" t="s">
        <v>35</v>
      </c>
      <c r="K1" s="57" t="s">
        <v>36</v>
      </c>
      <c r="L1" s="57" t="s">
        <v>37</v>
      </c>
      <c r="M1" s="55" t="s">
        <v>1</v>
      </c>
      <c r="N1" s="58" t="s">
        <v>38</v>
      </c>
      <c r="O1" s="57" t="s">
        <v>39</v>
      </c>
      <c r="P1" s="57" t="s">
        <v>40</v>
      </c>
      <c r="Q1" s="57" t="s">
        <v>104</v>
      </c>
      <c r="R1" s="65" t="s">
        <v>42</v>
      </c>
      <c r="S1" s="65" t="s">
        <v>43</v>
      </c>
      <c r="T1" s="65" t="s">
        <v>44</v>
      </c>
      <c r="U1" s="61" t="s">
        <v>107</v>
      </c>
      <c r="V1" s="61" t="s">
        <v>106</v>
      </c>
      <c r="W1" s="59" t="s">
        <v>105</v>
      </c>
      <c r="X1" s="55" t="s">
        <v>25</v>
      </c>
      <c r="Y1" s="55" t="s">
        <v>45</v>
      </c>
      <c r="Z1" s="55" t="s">
        <v>46</v>
      </c>
      <c r="AA1" s="60" t="s">
        <v>47</v>
      </c>
    </row>
    <row r="2" spans="1:27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/>
    </row>
    <row r="3" spans="1:27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/>
    </row>
    <row r="16" spans="1:27" x14ac:dyDescent="0.25">
      <c r="W16" s="8"/>
    </row>
  </sheetData>
  <sheetProtection algorithmName="SHA-512" hashValue="K8CJi9cteQrfQB8fTt/dH7eog/8FblMCADv4jFmdOyu/OXHipxGWabNc9ppsCEJg8XTVpvd6Ymsj9EJ6nshE2A==" saltValue="xkxU/Tw+wy68q/H3j6uvyQ==" spinCount="100000" sheet="1" objects="1" scenarios="1" insertRows="0" sort="0" autoFilter="0"/>
  <dataValidations count="6">
    <dataValidation type="textLength" allowBlank="1" showInputMessage="1" showErrorMessage="1" errorTitle="Enter complete ID " promptTitle="Complete Medicaid ID" sqref="Q2:Q1048576" xr:uid="{8E8169FB-F96F-490D-8F95-3AEBC0633F44}">
      <formula1>9</formula1>
      <formula2>10</formula2>
    </dataValidation>
    <dataValidation allowBlank="1" showInputMessage="1" showErrorMessage="1" errorTitle="Enter complete ID " promptTitle="Complete Medicaid ID" sqref="Q1" xr:uid="{5CC46287-A4DD-4DBE-AF6C-180F52F8C41E}"/>
    <dataValidation type="textLength" errorStyle="warning" operator="equal" allowBlank="1" showInputMessage="1" showErrorMessage="1" errorTitle="Data Format Error" error="Provider's 9 digit Tax ID #" promptTitle="Use 9 digit tax ID " prompt="Provider's Tax ID #" sqref="P2:P1048576" xr:uid="{63B51CDB-2666-4DD1-886E-A9B7DADF9E3C}">
      <formula1>9</formula1>
    </dataValidation>
    <dataValidation errorStyle="warning" operator="equal" allowBlank="1" showInputMessage="1" showErrorMessage="1" errorTitle="Data Format Error" error="Provider's 9 digit Tax ID #" promptTitle="Use 9 digit tax ID " prompt="Provider's Tax ID #" sqref="P1" xr:uid="{D01867F3-A690-4B57-9212-73F7E91EFD7A}"/>
    <dataValidation type="textLength" operator="equal" allowBlank="1" showInputMessage="1" showErrorMessage="1" errorTitle="Complete 10 digit NPI needed" promptTitle="Use complete NPI #" sqref="O2:O1048576" xr:uid="{20C66F20-D335-4907-8AEF-DE23AEE31770}">
      <formula1>10</formula1>
    </dataValidation>
    <dataValidation operator="equal" allowBlank="1" showInputMessage="1" showErrorMessage="1" errorTitle="Complete 10 digit NPI needed" promptTitle="Use complete NPI #" sqref="O1" xr:uid="{0F14E01B-4030-4A9C-A06D-9CC8E7E7927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A367AB1D-8E97-46C6-85F1-7A439930EBBD}">
          <x14:formula1>
            <xm:f>Lists!$A$30:$A$33</xm:f>
          </x14:formula1>
          <xm:sqref>X2:X1048576</xm:sqref>
        </x14:dataValidation>
        <x14:dataValidation type="list" allowBlank="1" showInputMessage="1" showErrorMessage="1" xr:uid="{27C8F298-727E-477F-ABD8-3C1412412178}">
          <x14:formula1>
            <xm:f>Lists!$C$2:$C$71</xm:f>
          </x14:formula1>
          <xm:sqref>M2:M1048576</xm:sqref>
        </x14:dataValidation>
        <x14:dataValidation type="list" allowBlank="1" showInputMessage="1" showErrorMessage="1" xr:uid="{7041D546-6191-4BBA-8F84-F8744AECE135}">
          <x14:formula1>
            <xm:f>Lists!$A$18:$A$19</xm:f>
          </x14:formula1>
          <xm:sqref>H2:H1048576</xm:sqref>
        </x14:dataValidation>
        <x14:dataValidation type="list" allowBlank="1" showInputMessage="1" showErrorMessage="1" xr:uid="{68AA4CFF-C0E7-49B4-83C4-B31179A7C7C4}">
          <x14:formula1>
            <xm:f>Lists!$A$2:$A$11</xm:f>
          </x14:formula1>
          <xm:sqref>F2:F1048576</xm:sqref>
        </x14:dataValidation>
        <x14:dataValidation type="list" allowBlank="1" showInputMessage="1" showErrorMessage="1" xr:uid="{7C83E512-1715-4D13-9A3C-F2F5B1BA20D1}">
          <x14:formula1>
            <xm:f>Lists!$A$14:$A$15</xm:f>
          </x14:formula1>
          <xm:sqref>D2:D1048576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F6C822B3-08A9-4FED-97C8-39ED9110A9E0}">
          <x14:formula1>
            <xm:f>Lists!$A$22:$A$27</xm:f>
          </x14:formula1>
          <xm:sqref>G2:G1048576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9976D-F600-4C6E-A416-FE60453F0E6A}">
  <dimension ref="A1:AA3"/>
  <sheetViews>
    <sheetView workbookViewId="0">
      <pane ySplit="1" topLeftCell="A2" activePane="bottomLeft" state="frozen"/>
      <selection activeCell="L1" sqref="L1"/>
      <selection pane="bottomLeft" activeCell="Q29" sqref="Q29"/>
    </sheetView>
  </sheetViews>
  <sheetFormatPr defaultColWidth="15.7109375" defaultRowHeight="15" x14ac:dyDescent="0.25"/>
  <cols>
    <col min="1" max="1" width="22.28515625" style="7" customWidth="1"/>
    <col min="2" max="2" width="21.42578125" style="8" customWidth="1"/>
    <col min="3" max="3" width="31.5703125" style="9" customWidth="1"/>
    <col min="4" max="4" width="17.5703125" style="36" customWidth="1"/>
    <col min="5" max="5" width="28" style="8" customWidth="1"/>
    <col min="6" max="6" width="31.42578125" style="36" bestFit="1" customWidth="1"/>
    <col min="7" max="7" width="21.85546875" style="36" customWidth="1"/>
    <col min="8" max="8" width="27" style="36" customWidth="1"/>
    <col min="9" max="9" width="27.28515625" style="7" customWidth="1"/>
    <col min="10" max="10" width="28" style="7" customWidth="1"/>
    <col min="11" max="11" width="28.5703125" style="7" customWidth="1"/>
    <col min="12" max="12" width="15.7109375" style="7"/>
    <col min="13" max="13" width="26.5703125" style="36" customWidth="1"/>
    <col min="14" max="14" width="15.7109375" style="10"/>
    <col min="15" max="16" width="15.7109375" style="7"/>
    <col min="17" max="17" width="19.7109375" style="7" customWidth="1"/>
    <col min="18" max="18" width="38.7109375" style="62" customWidth="1"/>
    <col min="19" max="19" width="36" style="62" customWidth="1"/>
    <col min="20" max="20" width="36" style="62" bestFit="1" customWidth="1"/>
    <col min="21" max="21" width="34.42578125" style="62" bestFit="1" customWidth="1"/>
    <col min="22" max="22" width="26.7109375" style="62" bestFit="1" customWidth="1"/>
    <col min="23" max="23" width="41.5703125" bestFit="1" customWidth="1"/>
    <col min="24" max="24" width="31.85546875" style="36" bestFit="1" customWidth="1"/>
    <col min="25" max="25" width="34.42578125" bestFit="1" customWidth="1"/>
    <col min="26" max="26" width="27.85546875" bestFit="1" customWidth="1"/>
    <col min="27" max="27" width="17.42578125" bestFit="1" customWidth="1"/>
  </cols>
  <sheetData>
    <row r="1" spans="1:27" ht="42.75" customHeight="1" x14ac:dyDescent="0.25">
      <c r="A1" s="52" t="s">
        <v>32</v>
      </c>
      <c r="B1" s="53" t="s">
        <v>108</v>
      </c>
      <c r="C1" s="54" t="s">
        <v>33</v>
      </c>
      <c r="D1" s="55" t="s">
        <v>12</v>
      </c>
      <c r="E1" s="56" t="s">
        <v>109</v>
      </c>
      <c r="F1" s="55" t="s">
        <v>0</v>
      </c>
      <c r="G1" s="55" t="s">
        <v>18</v>
      </c>
      <c r="H1" s="55" t="s">
        <v>15</v>
      </c>
      <c r="I1" s="57" t="s">
        <v>34</v>
      </c>
      <c r="J1" s="57" t="s">
        <v>35</v>
      </c>
      <c r="K1" s="57" t="s">
        <v>36</v>
      </c>
      <c r="L1" s="57" t="s">
        <v>37</v>
      </c>
      <c r="M1" s="55" t="s">
        <v>1</v>
      </c>
      <c r="N1" s="58" t="s">
        <v>38</v>
      </c>
      <c r="O1" s="57" t="s">
        <v>39</v>
      </c>
      <c r="P1" s="57" t="s">
        <v>40</v>
      </c>
      <c r="Q1" s="57" t="s">
        <v>104</v>
      </c>
      <c r="R1" s="65" t="s">
        <v>42</v>
      </c>
      <c r="S1" s="65" t="s">
        <v>43</v>
      </c>
      <c r="T1" s="65" t="s">
        <v>44</v>
      </c>
      <c r="U1" s="61" t="s">
        <v>107</v>
      </c>
      <c r="V1" s="61" t="s">
        <v>106</v>
      </c>
      <c r="W1" s="59" t="s">
        <v>105</v>
      </c>
      <c r="X1" s="55" t="s">
        <v>25</v>
      </c>
      <c r="Y1" s="55" t="s">
        <v>45</v>
      </c>
      <c r="Z1" s="55" t="s">
        <v>46</v>
      </c>
      <c r="AA1" s="60" t="s">
        <v>47</v>
      </c>
    </row>
    <row r="2" spans="1:27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/>
    </row>
    <row r="3" spans="1:27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/>
    </row>
  </sheetData>
  <sheetProtection algorithmName="SHA-512" hashValue="wuIqaoRnkRQyQ+YHqFy/H5zZEmaWIGqb2tygbvCGvr7sB30Crj/2ltRRcU/sVDg8dab2ndwiQlcA5GggTEt2Ww==" saltValue="pEeo9l5XPtYKGuIpzIbctg==" spinCount="100000" sheet="1" objects="1" scenarios="1" insertRows="0" sort="0" autoFilter="0"/>
  <dataValidations count="7">
    <dataValidation type="textLength" errorStyle="warning" operator="equal" allowBlank="1" showInputMessage="1" showErrorMessage="1" errorTitle="Data Format Error" error="Provider's 9 digit Tax ID #" prompt="Provider's Tax ID #" sqref="P2:P1048576" xr:uid="{BC04C0C1-8FEA-496A-868D-1A460D87DE8E}">
      <formula1>9</formula1>
    </dataValidation>
    <dataValidation type="textLength" allowBlank="1" showInputMessage="1" showErrorMessage="1" errorTitle="Complete Medicaid ID required" promptTitle="Use complete Medicaid ID #" sqref="Q2:Q1048576" xr:uid="{544C0AAF-99F7-4F1E-9477-683A257C0EFB}">
      <formula1>9</formula1>
      <formula2>10</formula2>
    </dataValidation>
    <dataValidation allowBlank="1" showInputMessage="1" showErrorMessage="1" errorTitle="Complete Medicaid ID required" promptTitle="Use complete Medicaid ID #" sqref="Q1" xr:uid="{B371C7CC-6C34-48DA-800E-782E0B7931EE}"/>
    <dataValidation errorStyle="warning" operator="equal" allowBlank="1" showInputMessage="1" showErrorMessage="1" errorTitle="Data Format Error" error="Provider's 9 digit Tax ID #" prompt="Provider's Tax ID #" sqref="P1" xr:uid="{73A085FF-1267-435E-B8D6-2C9F88E95DB4}"/>
    <dataValidation type="textLength" operator="equal" allowBlank="1" showInputMessage="1" showErrorMessage="1" errorTitle="10 digit NPI required " promptTitle="Use Complete NPI " sqref="O2:O19 O21:O1048576" xr:uid="{F64BF11B-2D81-4BD6-AD8A-4ACC8D4665B4}">
      <formula1>10</formula1>
    </dataValidation>
    <dataValidation operator="equal" allowBlank="1" showInputMessage="1" showErrorMessage="1" errorTitle="10 digit NPI required " promptTitle="Use Complete NPI " sqref="O1" xr:uid="{8E17A27F-74DE-4E23-A917-E2B1E3E59C2D}"/>
    <dataValidation type="textLength" operator="equal" allowBlank="1" showInputMessage="1" showErrorMessage="1" errorTitle="10 digit NPI required " promptTitle="Use Complete NPI " prompt="10 digit NPI" sqref="O20" xr:uid="{483F27BC-71A3-42AE-A62B-8AE818524755}">
      <formula1>10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D56ACEE-0500-4EF8-8881-C604BF9E5EFF}">
          <x14:formula1>
            <xm:f>Lists!$A$30:$A$33</xm:f>
          </x14:formula1>
          <xm:sqref>X2:X1048576</xm:sqref>
        </x14:dataValidation>
        <x14:dataValidation type="list" allowBlank="1" showInputMessage="1" showErrorMessage="1" xr:uid="{BC4AB355-7AB3-45A3-9C33-89245180D4A8}">
          <x14:formula1>
            <xm:f>Lists!$C$2:$C$71</xm:f>
          </x14:formula1>
          <xm:sqref>M2:M1048576</xm:sqref>
        </x14:dataValidation>
        <x14:dataValidation type="list" allowBlank="1" showInputMessage="1" showErrorMessage="1" xr:uid="{63141A08-9B58-453F-9D30-FC9FB45E4B7A}">
          <x14:formula1>
            <xm:f>Lists!$A$18:$A$19</xm:f>
          </x14:formula1>
          <xm:sqref>H2:H1048576</xm:sqref>
        </x14:dataValidation>
        <x14:dataValidation type="list" allowBlank="1" showInputMessage="1" showErrorMessage="1" xr:uid="{F42D266E-D264-4FC3-93F8-7F37F146AE2D}">
          <x14:formula1>
            <xm:f>Lists!$A$2:$A$11</xm:f>
          </x14:formula1>
          <xm:sqref>F2:F1048576</xm:sqref>
        </x14:dataValidation>
        <x14:dataValidation type="list" allowBlank="1" showInputMessage="1" showErrorMessage="1" xr:uid="{4B07178E-BE6B-4782-8AC9-04A122FA23B9}">
          <x14:formula1>
            <xm:f>Lists!$A$14:$A$15</xm:f>
          </x14:formula1>
          <xm:sqref>D2:D1048576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63850428-8D67-4592-A704-8F7D1150F804}">
          <x14:formula1>
            <xm:f>Lists!$A$22:$A$27</xm:f>
          </x14:formula1>
          <xm:sqref>G2:G1048576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66872-E234-49EB-A0BC-9A78CCADB89D}">
  <dimension ref="A1:AA3"/>
  <sheetViews>
    <sheetView topLeftCell="P1" workbookViewId="0">
      <pane ySplit="1" topLeftCell="A2" activePane="bottomLeft" state="frozen"/>
      <selection activeCell="L1" sqref="L1"/>
      <selection pane="bottomLeft" activeCell="W13" sqref="W13"/>
    </sheetView>
  </sheetViews>
  <sheetFormatPr defaultColWidth="15.7109375" defaultRowHeight="15" x14ac:dyDescent="0.25"/>
  <cols>
    <col min="1" max="1" width="22.28515625" style="7" customWidth="1"/>
    <col min="2" max="2" width="21.42578125" style="8" customWidth="1"/>
    <col min="3" max="3" width="31.5703125" style="9" customWidth="1"/>
    <col min="4" max="4" width="17.5703125" style="36" customWidth="1"/>
    <col min="5" max="5" width="28" style="8" customWidth="1"/>
    <col min="6" max="6" width="31.42578125" style="36" bestFit="1" customWidth="1"/>
    <col min="7" max="7" width="21.85546875" style="36" customWidth="1"/>
    <col min="8" max="8" width="27" style="36" customWidth="1"/>
    <col min="9" max="9" width="27.28515625" style="7" customWidth="1"/>
    <col min="10" max="10" width="28" style="7" customWidth="1"/>
    <col min="11" max="11" width="28.5703125" style="7" customWidth="1"/>
    <col min="12" max="12" width="15.7109375" style="7"/>
    <col min="13" max="13" width="26.5703125" style="36" customWidth="1"/>
    <col min="14" max="14" width="15.7109375" style="10"/>
    <col min="15" max="16" width="15.7109375" style="7"/>
    <col min="17" max="17" width="19.7109375" style="7" customWidth="1"/>
    <col min="18" max="18" width="38.7109375" style="62" customWidth="1"/>
    <col min="19" max="19" width="36" style="62" customWidth="1"/>
    <col min="20" max="20" width="36" style="62" bestFit="1" customWidth="1"/>
    <col min="21" max="21" width="34.42578125" style="62" bestFit="1" customWidth="1"/>
    <col min="22" max="22" width="26.7109375" style="62" bestFit="1" customWidth="1"/>
    <col min="23" max="23" width="41.5703125" bestFit="1" customWidth="1"/>
    <col min="24" max="24" width="31.85546875" style="36" bestFit="1" customWidth="1"/>
    <col min="25" max="25" width="34.42578125" bestFit="1" customWidth="1"/>
    <col min="26" max="26" width="27.85546875" bestFit="1" customWidth="1"/>
    <col min="27" max="27" width="17.42578125" bestFit="1" customWidth="1"/>
  </cols>
  <sheetData>
    <row r="1" spans="1:27" ht="45.75" customHeight="1" x14ac:dyDescent="0.25">
      <c r="A1" s="52" t="s">
        <v>32</v>
      </c>
      <c r="B1" s="53" t="s">
        <v>108</v>
      </c>
      <c r="C1" s="54" t="s">
        <v>33</v>
      </c>
      <c r="D1" s="55" t="s">
        <v>12</v>
      </c>
      <c r="E1" s="56" t="s">
        <v>109</v>
      </c>
      <c r="F1" s="55" t="s">
        <v>0</v>
      </c>
      <c r="G1" s="55" t="s">
        <v>18</v>
      </c>
      <c r="H1" s="55" t="s">
        <v>15</v>
      </c>
      <c r="I1" s="57" t="s">
        <v>34</v>
      </c>
      <c r="J1" s="57" t="s">
        <v>35</v>
      </c>
      <c r="K1" s="57" t="s">
        <v>36</v>
      </c>
      <c r="L1" s="57" t="s">
        <v>37</v>
      </c>
      <c r="M1" s="55" t="s">
        <v>1</v>
      </c>
      <c r="N1" s="58" t="s">
        <v>38</v>
      </c>
      <c r="O1" s="57" t="s">
        <v>39</v>
      </c>
      <c r="P1" s="57" t="s">
        <v>40</v>
      </c>
      <c r="Q1" s="57" t="s">
        <v>104</v>
      </c>
      <c r="R1" s="65" t="s">
        <v>42</v>
      </c>
      <c r="S1" s="65" t="s">
        <v>43</v>
      </c>
      <c r="T1" s="65" t="s">
        <v>44</v>
      </c>
      <c r="U1" s="61" t="s">
        <v>107</v>
      </c>
      <c r="V1" s="61" t="s">
        <v>106</v>
      </c>
      <c r="W1" s="59" t="s">
        <v>105</v>
      </c>
      <c r="X1" s="55" t="s">
        <v>25</v>
      </c>
      <c r="Y1" s="55" t="s">
        <v>45</v>
      </c>
      <c r="Z1" s="55" t="s">
        <v>46</v>
      </c>
      <c r="AA1" s="60" t="s">
        <v>47</v>
      </c>
    </row>
    <row r="2" spans="1:27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/>
    </row>
    <row r="3" spans="1:27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/>
    </row>
  </sheetData>
  <sheetProtection algorithmName="SHA-512" hashValue="guSOGI2NciQ9vQRxTFpVig/1Y0r+yiTE/RkLfJPnfjhfOU1wzrEkqb0ksd1k/A4MPJPyxMY/BlUcAY9aeMSSeQ==" saltValue="/mGd9NBqWcz5ETHudvUR9w==" spinCount="100000" sheet="1" objects="1" scenarios="1" insertRows="0" sort="0" autoFilter="0"/>
  <dataValidations count="5">
    <dataValidation errorStyle="warning" operator="equal" allowBlank="1" showInputMessage="1" showErrorMessage="1" errorTitle="Data Format Error" error="Provider's 9 digit Tax ID #" prompt="Provider's Tax ID #" sqref="P1" xr:uid="{439A4820-97D6-4887-9925-960E646E4695}"/>
    <dataValidation type="textLength" operator="equal" allowBlank="1" showInputMessage="1" showErrorMessage="1" promptTitle="NPI Required " prompt="10 digit NPI required " sqref="O2:O1048576" xr:uid="{E5A1748A-797D-4F2E-8B42-914E9B2A56E5}">
      <formula1>10</formula1>
    </dataValidation>
    <dataValidation operator="equal" allowBlank="1" showInputMessage="1" showErrorMessage="1" promptTitle="NPI Required " prompt="10 digit NPI required " sqref="O1" xr:uid="{0E2A9C58-6DC8-4AC5-9F2E-6D25FD6F4258}"/>
    <dataValidation type="textLength" allowBlank="1" showInputMessage="1" showErrorMessage="1" errorTitle="Use complete Medicaid ID" promptTitle="Medicaid ID Required " sqref="Q2:Q1048576" xr:uid="{F1914DBC-0AE2-4206-917A-17AF53F28607}">
      <formula1>9</formula1>
      <formula2>10</formula2>
    </dataValidation>
    <dataValidation allowBlank="1" showInputMessage="1" showErrorMessage="1" errorTitle="Use complete Medicaid ID" promptTitle="Medicaid ID Required " sqref="Q1" xr:uid="{0F1B25FC-C33E-413E-A0D8-FA6230243BF2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D5C2CCB-C32E-4755-B4CD-4E971B24EC0B}">
          <x14:formula1>
            <xm:f>Lists!$A$14:$A$15</xm:f>
          </x14:formula1>
          <xm:sqref>D2:D1048576</xm:sqref>
        </x14:dataValidation>
        <x14:dataValidation type="list" allowBlank="1" showInputMessage="1" showErrorMessage="1" xr:uid="{40D9D657-381C-450B-B6EA-112D5ABE5514}">
          <x14:formula1>
            <xm:f>Lists!$A$2:$A$11</xm:f>
          </x14:formula1>
          <xm:sqref>F2:F1048576</xm:sqref>
        </x14:dataValidation>
        <x14:dataValidation type="list" allowBlank="1" showInputMessage="1" showErrorMessage="1" xr:uid="{8BA08DEB-6498-43C8-96F6-BECDE48F276F}">
          <x14:formula1>
            <xm:f>Lists!$A$18:$A$19</xm:f>
          </x14:formula1>
          <xm:sqref>H2:H1048576</xm:sqref>
        </x14:dataValidation>
        <x14:dataValidation type="list" allowBlank="1" showInputMessage="1" showErrorMessage="1" xr:uid="{136AF455-9D28-4E82-ACD5-0046CB315175}">
          <x14:formula1>
            <xm:f>Lists!$C$2:$C$71</xm:f>
          </x14:formula1>
          <xm:sqref>M2:M1048576</xm:sqref>
        </x14:dataValidation>
        <x14:dataValidation type="list" allowBlank="1" showInputMessage="1" showErrorMessage="1" xr:uid="{52C1A984-8CC8-4C46-8FE4-A6244E0DA180}">
          <x14:formula1>
            <xm:f>Lists!$A$30:$A$33</xm:f>
          </x14:formula1>
          <xm:sqref>X2:X1048576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2C8561BA-AE6B-4734-96A8-3155B671929D}">
          <x14:formula1>
            <xm:f>Lists!$A$22:$A$27</xm:f>
          </x14:formula1>
          <xm:sqref>G2:G1048576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1BAF1-E1DF-4F7C-BBDA-39F4E67A0C02}">
  <dimension ref="A1:AA3"/>
  <sheetViews>
    <sheetView topLeftCell="O1" workbookViewId="0">
      <pane ySplit="1" topLeftCell="A2" activePane="bottomLeft" state="frozen"/>
      <selection activeCell="L1" sqref="L1"/>
      <selection pane="bottomLeft" activeCell="V12" sqref="V12"/>
    </sheetView>
  </sheetViews>
  <sheetFormatPr defaultColWidth="15.7109375" defaultRowHeight="15" x14ac:dyDescent="0.25"/>
  <cols>
    <col min="1" max="1" width="22.28515625" style="7" customWidth="1"/>
    <col min="2" max="2" width="21.42578125" style="8" customWidth="1"/>
    <col min="3" max="3" width="31.5703125" style="9" customWidth="1"/>
    <col min="4" max="4" width="17.5703125" style="36" customWidth="1"/>
    <col min="5" max="5" width="28" style="8" customWidth="1"/>
    <col min="6" max="6" width="31.42578125" style="36" bestFit="1" customWidth="1"/>
    <col min="7" max="7" width="21.85546875" style="36" customWidth="1"/>
    <col min="8" max="8" width="27" style="36" customWidth="1"/>
    <col min="9" max="9" width="27.28515625" style="7" customWidth="1"/>
    <col min="10" max="10" width="28" style="7" customWidth="1"/>
    <col min="11" max="11" width="28.5703125" style="7" customWidth="1"/>
    <col min="12" max="12" width="15.7109375" style="7"/>
    <col min="13" max="13" width="26.5703125" style="36" customWidth="1"/>
    <col min="14" max="14" width="15.7109375" style="10"/>
    <col min="15" max="16" width="15.7109375" style="7"/>
    <col min="17" max="17" width="19.7109375" style="7" customWidth="1"/>
    <col min="18" max="18" width="38.7109375" style="62" customWidth="1"/>
    <col min="19" max="19" width="36" style="62" customWidth="1"/>
    <col min="20" max="20" width="36" style="62" bestFit="1" customWidth="1"/>
    <col min="21" max="21" width="34.42578125" style="62" bestFit="1" customWidth="1"/>
    <col min="22" max="22" width="26.7109375" style="62" bestFit="1" customWidth="1"/>
    <col min="23" max="23" width="41.5703125" bestFit="1" customWidth="1"/>
    <col min="24" max="24" width="31.85546875" style="36" bestFit="1" customWidth="1"/>
    <col min="25" max="25" width="34.42578125" bestFit="1" customWidth="1"/>
    <col min="26" max="26" width="27.85546875" bestFit="1" customWidth="1"/>
    <col min="27" max="27" width="17.42578125" bestFit="1" customWidth="1"/>
  </cols>
  <sheetData>
    <row r="1" spans="1:27" ht="45.75" customHeight="1" x14ac:dyDescent="0.25">
      <c r="A1" s="52" t="s">
        <v>32</v>
      </c>
      <c r="B1" s="53" t="s">
        <v>108</v>
      </c>
      <c r="C1" s="54" t="s">
        <v>33</v>
      </c>
      <c r="D1" s="55" t="s">
        <v>12</v>
      </c>
      <c r="E1" s="56" t="s">
        <v>109</v>
      </c>
      <c r="F1" s="55" t="s">
        <v>0</v>
      </c>
      <c r="G1" s="55" t="s">
        <v>18</v>
      </c>
      <c r="H1" s="55" t="s">
        <v>15</v>
      </c>
      <c r="I1" s="57" t="s">
        <v>34</v>
      </c>
      <c r="J1" s="57" t="s">
        <v>35</v>
      </c>
      <c r="K1" s="57" t="s">
        <v>36</v>
      </c>
      <c r="L1" s="57" t="s">
        <v>37</v>
      </c>
      <c r="M1" s="55" t="s">
        <v>1</v>
      </c>
      <c r="N1" s="58" t="s">
        <v>38</v>
      </c>
      <c r="O1" s="57" t="s">
        <v>39</v>
      </c>
      <c r="P1" s="57" t="s">
        <v>40</v>
      </c>
      <c r="Q1" s="57" t="s">
        <v>104</v>
      </c>
      <c r="R1" s="65" t="s">
        <v>42</v>
      </c>
      <c r="S1" s="65" t="s">
        <v>43</v>
      </c>
      <c r="T1" s="65" t="s">
        <v>44</v>
      </c>
      <c r="U1" s="61" t="s">
        <v>107</v>
      </c>
      <c r="V1" s="61" t="s">
        <v>106</v>
      </c>
      <c r="W1" s="59" t="s">
        <v>105</v>
      </c>
      <c r="X1" s="55" t="s">
        <v>25</v>
      </c>
      <c r="Y1" s="55" t="s">
        <v>45</v>
      </c>
      <c r="Z1" s="55" t="s">
        <v>46</v>
      </c>
      <c r="AA1" s="60" t="s">
        <v>47</v>
      </c>
    </row>
    <row r="2" spans="1:27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/>
    </row>
    <row r="3" spans="1:27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/>
    </row>
  </sheetData>
  <sheetProtection algorithmName="SHA-512" hashValue="on6MgKDlU57zXL/9zBwLbcrzKVfZoGgcSQ9stZWIwufA27Z2DalKr92TktOXIifuVHFoyCjrxPjXNdZZix6rwg==" saltValue="Tbwg55uCPB5QXzbyxMP2Ig==" spinCount="100000" sheet="1" objects="1" scenarios="1" insertRows="0" sort="0" autoFilter="0"/>
  <dataValidations count="5">
    <dataValidation allowBlank="1" showInputMessage="1" showErrorMessage="1" errorTitle="Use complete Medicaid ID" promptTitle="Medicaid ID Required " sqref="Q1" xr:uid="{92CA9A0C-5213-4E43-9257-BEAEC2BC7737}"/>
    <dataValidation type="textLength" allowBlank="1" showInputMessage="1" showErrorMessage="1" errorTitle="Use complete Medicaid ID" promptTitle="Medicaid ID Required " sqref="Q2:Q1048576" xr:uid="{991AD388-62D4-4985-B5BA-EF232DDBD3FA}">
      <formula1>9</formula1>
      <formula2>10</formula2>
    </dataValidation>
    <dataValidation operator="equal" allowBlank="1" showInputMessage="1" showErrorMessage="1" promptTitle="NPI Required " prompt="10 digit NPI required " sqref="O1" xr:uid="{1ABB6FA5-399A-4A8C-B5A3-FCD5A5310AE5}"/>
    <dataValidation type="textLength" operator="equal" allowBlank="1" showInputMessage="1" showErrorMessage="1" promptTitle="NPI Required " prompt="10 digit NPI required " sqref="O2:O1048576" xr:uid="{9D86869E-EF59-4BC8-A26A-D94187F7291E}">
      <formula1>10</formula1>
    </dataValidation>
    <dataValidation errorStyle="warning" operator="equal" allowBlank="1" showInputMessage="1" showErrorMessage="1" errorTitle="Data Format Error" error="Provider's 9 digit Tax ID #" prompt="Provider's Tax ID #" sqref="P1" xr:uid="{6F971693-5E5B-42C8-AE53-F2F565884497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43E97DA-B67E-4A47-93C5-7E59518F16E1}">
          <x14:formula1>
            <xm:f>Lists!$A$30:$A$33</xm:f>
          </x14:formula1>
          <xm:sqref>X2:X1048576</xm:sqref>
        </x14:dataValidation>
        <x14:dataValidation type="list" allowBlank="1" showInputMessage="1" showErrorMessage="1" xr:uid="{D549A060-1265-49DE-9080-27519E3180A8}">
          <x14:formula1>
            <xm:f>Lists!$C$2:$C$71</xm:f>
          </x14:formula1>
          <xm:sqref>M2:M1048576</xm:sqref>
        </x14:dataValidation>
        <x14:dataValidation type="list" allowBlank="1" showInputMessage="1" showErrorMessage="1" xr:uid="{AAF35186-AD4C-49B5-8D1A-3924CA698BF4}">
          <x14:formula1>
            <xm:f>Lists!$A$18:$A$19</xm:f>
          </x14:formula1>
          <xm:sqref>H2:H1048576</xm:sqref>
        </x14:dataValidation>
        <x14:dataValidation type="list" allowBlank="1" showInputMessage="1" showErrorMessage="1" xr:uid="{AC8FF26E-D93E-4051-9DD3-9864DA86BDFC}">
          <x14:formula1>
            <xm:f>Lists!$A$2:$A$11</xm:f>
          </x14:formula1>
          <xm:sqref>F2:F1048576</xm:sqref>
        </x14:dataValidation>
        <x14:dataValidation type="list" allowBlank="1" showInputMessage="1" showErrorMessage="1" xr:uid="{5A7E4B24-C0BE-4187-9317-A88879C81406}">
          <x14:formula1>
            <xm:f>Lists!$A$14:$A$15</xm:f>
          </x14:formula1>
          <xm:sqref>D2:D1048576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712AF90C-0FAB-47FF-ADCE-69864CE9303D}">
          <x14:formula1>
            <xm:f>Lists!$A$22:$A$27</xm:f>
          </x14:formula1>
          <xm:sqref>G2:G1048576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E0FFA-7284-4705-B984-AA8A4620F877}">
  <dimension ref="A1:AA3"/>
  <sheetViews>
    <sheetView topLeftCell="O1" workbookViewId="0">
      <pane ySplit="1" topLeftCell="A2" activePane="bottomLeft" state="frozen"/>
      <selection activeCell="L1" sqref="L1"/>
      <selection pane="bottomLeft" activeCell="U22" sqref="U22"/>
    </sheetView>
  </sheetViews>
  <sheetFormatPr defaultColWidth="15.7109375" defaultRowHeight="15" x14ac:dyDescent="0.25"/>
  <cols>
    <col min="1" max="1" width="22.28515625" style="7" customWidth="1"/>
    <col min="2" max="2" width="21.42578125" style="8" customWidth="1"/>
    <col min="3" max="3" width="31.5703125" style="9" customWidth="1"/>
    <col min="4" max="4" width="17.5703125" style="36" customWidth="1"/>
    <col min="5" max="5" width="28" style="8" customWidth="1"/>
    <col min="6" max="6" width="31.42578125" style="36" bestFit="1" customWidth="1"/>
    <col min="7" max="7" width="21.85546875" style="36" customWidth="1"/>
    <col min="8" max="8" width="27" style="36" customWidth="1"/>
    <col min="9" max="9" width="27.28515625" style="7" customWidth="1"/>
    <col min="10" max="10" width="28" style="7" customWidth="1"/>
    <col min="11" max="11" width="28.5703125" style="7" customWidth="1"/>
    <col min="12" max="12" width="15.7109375" style="7"/>
    <col min="13" max="13" width="26.5703125" style="36" customWidth="1"/>
    <col min="14" max="14" width="15.7109375" style="10"/>
    <col min="15" max="16" width="15.7109375" style="7"/>
    <col min="17" max="17" width="19.7109375" style="7" customWidth="1"/>
    <col min="18" max="18" width="38.7109375" style="62" customWidth="1"/>
    <col min="19" max="19" width="36" style="62" customWidth="1"/>
    <col min="20" max="20" width="36" style="62" bestFit="1" customWidth="1"/>
    <col min="21" max="21" width="34.42578125" style="62" bestFit="1" customWidth="1"/>
    <col min="22" max="22" width="26.7109375" style="62" bestFit="1" customWidth="1"/>
    <col min="23" max="23" width="41.5703125" bestFit="1" customWidth="1"/>
    <col min="24" max="24" width="31.85546875" style="36" bestFit="1" customWidth="1"/>
    <col min="25" max="25" width="34.42578125" bestFit="1" customWidth="1"/>
    <col min="26" max="26" width="27.85546875" bestFit="1" customWidth="1"/>
    <col min="27" max="27" width="17.42578125" bestFit="1" customWidth="1"/>
  </cols>
  <sheetData>
    <row r="1" spans="1:27" ht="45.75" customHeight="1" x14ac:dyDescent="0.25">
      <c r="A1" s="52" t="s">
        <v>32</v>
      </c>
      <c r="B1" s="53" t="s">
        <v>108</v>
      </c>
      <c r="C1" s="54" t="s">
        <v>33</v>
      </c>
      <c r="D1" s="55" t="s">
        <v>12</v>
      </c>
      <c r="E1" s="56" t="s">
        <v>109</v>
      </c>
      <c r="F1" s="55" t="s">
        <v>0</v>
      </c>
      <c r="G1" s="55" t="s">
        <v>18</v>
      </c>
      <c r="H1" s="55" t="s">
        <v>15</v>
      </c>
      <c r="I1" s="57" t="s">
        <v>34</v>
      </c>
      <c r="J1" s="57" t="s">
        <v>35</v>
      </c>
      <c r="K1" s="57" t="s">
        <v>36</v>
      </c>
      <c r="L1" s="57" t="s">
        <v>37</v>
      </c>
      <c r="M1" s="55" t="s">
        <v>1</v>
      </c>
      <c r="N1" s="58" t="s">
        <v>38</v>
      </c>
      <c r="O1" s="57" t="s">
        <v>39</v>
      </c>
      <c r="P1" s="57" t="s">
        <v>40</v>
      </c>
      <c r="Q1" s="57" t="s">
        <v>104</v>
      </c>
      <c r="R1" s="65" t="s">
        <v>42</v>
      </c>
      <c r="S1" s="65" t="s">
        <v>43</v>
      </c>
      <c r="T1" s="65" t="s">
        <v>44</v>
      </c>
      <c r="U1" s="61" t="s">
        <v>107</v>
      </c>
      <c r="V1" s="61" t="s">
        <v>106</v>
      </c>
      <c r="W1" s="59" t="s">
        <v>105</v>
      </c>
      <c r="X1" s="55" t="s">
        <v>25</v>
      </c>
      <c r="Y1" s="55" t="s">
        <v>45</v>
      </c>
      <c r="Z1" s="55" t="s">
        <v>46</v>
      </c>
      <c r="AA1" s="60" t="s">
        <v>47</v>
      </c>
    </row>
    <row r="2" spans="1:27" x14ac:dyDescent="0.2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X2"/>
    </row>
    <row r="3" spans="1:27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X3"/>
    </row>
  </sheetData>
  <sheetProtection algorithmName="SHA-512" hashValue="nD4nBnbrEApltnVGlK9vnuKM6VrKxUDK3sRy8lokOeh26/B095dnqC986byuVJ4jgW+Js8MT4HzNIKAIKGnDdQ==" saltValue="rAfcb6b/yHAAnIwPTaZxJg==" spinCount="100000" sheet="1" objects="1" scenarios="1" insertRows="0" sort="0" autoFilter="0"/>
  <dataValidations count="5">
    <dataValidation errorStyle="warning" operator="equal" allowBlank="1" showInputMessage="1" showErrorMessage="1" errorTitle="Data Format Error" error="Provider's 9 digit Tax ID #" prompt="Provider's Tax ID #" sqref="P1" xr:uid="{BDB6CC9F-6A41-4D13-B5A0-418030A53B1B}"/>
    <dataValidation type="textLength" operator="equal" allowBlank="1" showInputMessage="1" showErrorMessage="1" promptTitle="NPI Required " prompt="10 digit NPI required " sqref="O2:O1048576" xr:uid="{E135BCA5-82CB-47F2-8D8D-A845673B821F}">
      <formula1>10</formula1>
    </dataValidation>
    <dataValidation operator="equal" allowBlank="1" showInputMessage="1" showErrorMessage="1" promptTitle="NPI Required " prompt="10 digit NPI required " sqref="O1" xr:uid="{D1C2DC2D-52E3-4840-A270-B3F4CEE12703}"/>
    <dataValidation type="textLength" allowBlank="1" showInputMessage="1" showErrorMessage="1" errorTitle="Use complete Medicaid ID" promptTitle="Medicaid ID Required " sqref="Q2:Q1048576" xr:uid="{197011CE-C50E-4631-99EC-01148998B43B}">
      <formula1>9</formula1>
      <formula2>10</formula2>
    </dataValidation>
    <dataValidation allowBlank="1" showInputMessage="1" showErrorMessage="1" errorTitle="Use complete Medicaid ID" promptTitle="Medicaid ID Required " sqref="Q1" xr:uid="{DC94276D-6081-4A6B-8477-50EDAA18DCB6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333A364-832E-46D4-93E0-1754BCDB9D84}">
          <x14:formula1>
            <xm:f>Lists!$A$14:$A$15</xm:f>
          </x14:formula1>
          <xm:sqref>D2:D1048576</xm:sqref>
        </x14:dataValidation>
        <x14:dataValidation type="list" allowBlank="1" showInputMessage="1" showErrorMessage="1" xr:uid="{5490B424-E715-4BC8-BFC8-082E7BC42F4F}">
          <x14:formula1>
            <xm:f>Lists!$A$2:$A$11</xm:f>
          </x14:formula1>
          <xm:sqref>F2:F1048576</xm:sqref>
        </x14:dataValidation>
        <x14:dataValidation type="list" allowBlank="1" showInputMessage="1" showErrorMessage="1" xr:uid="{1191BFD4-1F22-43CF-A8B6-3BC0891FF144}">
          <x14:formula1>
            <xm:f>Lists!$A$18:$A$19</xm:f>
          </x14:formula1>
          <xm:sqref>H2:H1048576</xm:sqref>
        </x14:dataValidation>
        <x14:dataValidation type="list" allowBlank="1" showInputMessage="1" showErrorMessage="1" xr:uid="{F5BAF7BD-F787-494C-9E8A-E0D1C15A43DB}">
          <x14:formula1>
            <xm:f>Lists!$C$2:$C$71</xm:f>
          </x14:formula1>
          <xm:sqref>M2:M1048576</xm:sqref>
        </x14:dataValidation>
        <x14:dataValidation type="list" allowBlank="1" showInputMessage="1" showErrorMessage="1" xr:uid="{9A9B65FC-635B-4C00-9B75-3FAB1BBB6EC4}">
          <x14:formula1>
            <xm:f>Lists!$A$30:$A$33</xm:f>
          </x14:formula1>
          <xm:sqref>X2:X1048576</xm:sqref>
        </x14:dataValidation>
        <x14:dataValidation type="list" allowBlank="1" showInputMessage="1" showErrorMessage="1" errorTitle="Select an option " error="Must select option from list " promptTitle="Select an Option " prompt="Dental, Vision, Transportation, Behavioral Health, Prepayment Review and Pharmacy" xr:uid="{F48FC1E0-5D11-489E-BB9B-0D577E8F3F66}">
          <x14:formula1>
            <xm:f>Lists!$A$22:$A$27</xm:f>
          </x14:formula1>
          <xm:sqref>G2:G1048576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Recovery Categories Defined</vt:lpstr>
      <vt:lpstr>Line by Line Field Definitions</vt:lpstr>
      <vt:lpstr>Summary of Waste</vt:lpstr>
      <vt:lpstr>JUL - Details of Waste</vt:lpstr>
      <vt:lpstr>AUG - Details of Waste</vt:lpstr>
      <vt:lpstr>SEP - Details of Waste</vt:lpstr>
      <vt:lpstr>OCT - Details of Waste</vt:lpstr>
      <vt:lpstr>NOV - Details of Waste</vt:lpstr>
      <vt:lpstr>DEC - Details of Waste</vt:lpstr>
      <vt:lpstr>JAN - Details of Waste</vt:lpstr>
      <vt:lpstr>FEB - Details of Waste</vt:lpstr>
      <vt:lpstr>MAR - Details of Waste</vt:lpstr>
      <vt:lpstr>APR - Details of Waste</vt:lpstr>
      <vt:lpstr>MAY - Details of Waste</vt:lpstr>
      <vt:lpstr>JUN - Details of Waste</vt:lpstr>
      <vt:lpstr>Lists</vt:lpstr>
      <vt:lpstr>'JUL - Details of Waste'!finalopq1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O'Leary, Megan</dc:creator>
  <cp:lastModifiedBy>Jean-Paul, Jamie</cp:lastModifiedBy>
  <dcterms:created xsi:type="dcterms:W3CDTF">2022-04-08T19:22:51Z</dcterms:created>
  <dcterms:modified xsi:type="dcterms:W3CDTF">2024-12-26T16:46:28Z</dcterms:modified>
</cp:coreProperties>
</file>