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SUPV - HOSP Sr Management Analyst Supv\Calculators_DRG &amp; EAPG updates\NEW_AGENCY CALCULATORS\"/>
    </mc:Choice>
  </mc:AlternateContent>
  <xr:revisionPtr revIDLastSave="0" documentId="13_ncr:1_{68DF0D50-2BA5-4326-8F41-E77A3279A175}" xr6:coauthVersionLast="47" xr6:coauthVersionMax="47" xr10:uidLastSave="{00000000-0000-0000-0000-000000000000}"/>
  <workbookProtection workbookAlgorithmName="SHA-512" workbookHashValue="sHet/qItP5+zx1zI+1ihYaKveQgLVbleA6uMiqzPXOzknNWxr5EWlyGCANg32rsry2C1oWLiWdkiJnJs83prdw==" workbookSaltValue="IMuqUMmED4VKQGaCFv9Y/g==" workbookSpinCount="100000" lockStructure="1"/>
  <bookViews>
    <workbookView xWindow="28875" yWindow="360" windowWidth="19350" windowHeight="7425" firstSheet="2" activeTab="3" xr2:uid="{4FAA342E-3D97-4DDC-B382-2264B185FCE7}"/>
  </bookViews>
  <sheets>
    <sheet name="Cover Page" sheetId="1" r:id="rId1"/>
    <sheet name="Table of Contents" sheetId="2" r:id="rId2"/>
    <sheet name="Calcuator Instructions" sheetId="3" r:id="rId3"/>
    <sheet name="EAPG Interactive  Calulator" sheetId="4" r:id="rId4"/>
    <sheet name="EAPG Table" sheetId="5" r:id="rId5"/>
    <sheet name="Provider Table" sheetId="6" r:id="rId6"/>
  </sheets>
  <externalReferences>
    <externalReference r:id="rId7"/>
  </externalReferences>
  <definedNames>
    <definedName name="_xlnm.Print_Area" localSheetId="2">'Calcuator Instructions'!$A$1:$D$36</definedName>
    <definedName name="_xlnm.Print_Area" localSheetId="0">'Cover Page'!$A$1:$D$27</definedName>
    <definedName name="_xlnm.Print_Area" localSheetId="1">'Table of Contents'!$A$1:$E$16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4" l="1"/>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G32" i="4"/>
  <c r="F32" i="4"/>
  <c r="E32" i="4"/>
  <c r="D32" i="4"/>
  <c r="G29" i="4"/>
  <c r="G30" i="4"/>
  <c r="G31" i="4"/>
  <c r="F29" i="4"/>
  <c r="F30" i="4"/>
  <c r="F31" i="4"/>
  <c r="E29" i="4"/>
  <c r="E30" i="4"/>
  <c r="E31" i="4"/>
  <c r="D29" i="4"/>
  <c r="D30" i="4"/>
  <c r="D31" i="4"/>
  <c r="G28" i="4"/>
  <c r="F28" i="4"/>
  <c r="E28" i="4"/>
  <c r="D28" i="4"/>
  <c r="G27" i="4"/>
  <c r="F27" i="4"/>
  <c r="E27" i="4"/>
  <c r="D27" i="4"/>
  <c r="G24" i="4"/>
  <c r="G25" i="4"/>
  <c r="G26" i="4"/>
  <c r="F24" i="4"/>
  <c r="F25" i="4"/>
  <c r="F26" i="4"/>
  <c r="E24" i="4"/>
  <c r="E25" i="4"/>
  <c r="E26" i="4"/>
  <c r="D24" i="4"/>
  <c r="D25" i="4"/>
  <c r="D26" i="4"/>
  <c r="G23" i="4"/>
  <c r="F23" i="4"/>
  <c r="E23" i="4"/>
  <c r="D23" i="4"/>
  <c r="D16" i="4"/>
  <c r="D15" i="4"/>
  <c r="D14" i="4"/>
  <c r="D13" i="4"/>
  <c r="D12" i="4"/>
  <c r="D11" i="4"/>
  <c r="Z522" i="4" l="1"/>
  <c r="X522" i="4"/>
  <c r="W522" i="4"/>
  <c r="V522" i="4"/>
  <c r="T522" i="4"/>
  <c r="S522" i="4"/>
  <c r="R522" i="4"/>
  <c r="Q522" i="4"/>
  <c r="P522" i="4" a="1"/>
  <c r="P522" i="4" s="1"/>
  <c r="Z521" i="4"/>
  <c r="X521" i="4"/>
  <c r="W521" i="4"/>
  <c r="V521" i="4"/>
  <c r="T521" i="4"/>
  <c r="S521" i="4"/>
  <c r="R521" i="4"/>
  <c r="Q521" i="4"/>
  <c r="P521" i="4" a="1"/>
  <c r="P521" i="4" s="1"/>
  <c r="Z520" i="4"/>
  <c r="X520" i="4"/>
  <c r="W520" i="4"/>
  <c r="V520" i="4"/>
  <c r="T520" i="4"/>
  <c r="S520" i="4"/>
  <c r="R520" i="4"/>
  <c r="Q520" i="4"/>
  <c r="P520" i="4" a="1"/>
  <c r="P520" i="4" s="1"/>
  <c r="Z519" i="4"/>
  <c r="X519" i="4"/>
  <c r="W519" i="4"/>
  <c r="V519" i="4"/>
  <c r="T519" i="4"/>
  <c r="S519" i="4"/>
  <c r="R519" i="4"/>
  <c r="Q519" i="4"/>
  <c r="P519" i="4" a="1"/>
  <c r="P519" i="4" s="1"/>
  <c r="Z518" i="4"/>
  <c r="X518" i="4"/>
  <c r="W518" i="4"/>
  <c r="V518" i="4"/>
  <c r="T518" i="4"/>
  <c r="S518" i="4"/>
  <c r="R518" i="4"/>
  <c r="Q518" i="4"/>
  <c r="P518" i="4" a="1"/>
  <c r="P518" i="4" s="1"/>
  <c r="Z517" i="4"/>
  <c r="X517" i="4"/>
  <c r="W517" i="4"/>
  <c r="V517" i="4"/>
  <c r="T517" i="4"/>
  <c r="S517" i="4"/>
  <c r="R517" i="4"/>
  <c r="Q517" i="4"/>
  <c r="P517" i="4" a="1"/>
  <c r="P517" i="4" s="1"/>
  <c r="Z516" i="4"/>
  <c r="X516" i="4"/>
  <c r="W516" i="4"/>
  <c r="V516" i="4"/>
  <c r="T516" i="4"/>
  <c r="S516" i="4"/>
  <c r="R516" i="4"/>
  <c r="Q516" i="4"/>
  <c r="P516" i="4" a="1"/>
  <c r="P516" i="4" s="1"/>
  <c r="Z515" i="4"/>
  <c r="X515" i="4"/>
  <c r="W515" i="4"/>
  <c r="V515" i="4"/>
  <c r="T515" i="4"/>
  <c r="S515" i="4"/>
  <c r="R515" i="4"/>
  <c r="Q515" i="4"/>
  <c r="P515" i="4" a="1"/>
  <c r="P515" i="4" s="1"/>
  <c r="Z514" i="4"/>
  <c r="X514" i="4"/>
  <c r="W514" i="4"/>
  <c r="V514" i="4"/>
  <c r="T514" i="4"/>
  <c r="S514" i="4"/>
  <c r="R514" i="4"/>
  <c r="Q514" i="4"/>
  <c r="P514" i="4" a="1"/>
  <c r="P514" i="4" s="1"/>
  <c r="Z513" i="4"/>
  <c r="X513" i="4"/>
  <c r="W513" i="4"/>
  <c r="V513" i="4"/>
  <c r="T513" i="4"/>
  <c r="S513" i="4"/>
  <c r="R513" i="4"/>
  <c r="Q513" i="4"/>
  <c r="P513" i="4" a="1"/>
  <c r="P513" i="4" s="1"/>
  <c r="Z512" i="4"/>
  <c r="X512" i="4"/>
  <c r="W512" i="4"/>
  <c r="V512" i="4"/>
  <c r="T512" i="4"/>
  <c r="S512" i="4"/>
  <c r="R512" i="4"/>
  <c r="Q512" i="4"/>
  <c r="P512" i="4" a="1"/>
  <c r="P512" i="4" s="1"/>
  <c r="Z511" i="4"/>
  <c r="X511" i="4"/>
  <c r="W511" i="4"/>
  <c r="V511" i="4"/>
  <c r="T511" i="4"/>
  <c r="S511" i="4"/>
  <c r="R511" i="4"/>
  <c r="Q511" i="4"/>
  <c r="P511" i="4" a="1"/>
  <c r="P511" i="4" s="1"/>
  <c r="Z510" i="4"/>
  <c r="X510" i="4"/>
  <c r="W510" i="4"/>
  <c r="V510" i="4"/>
  <c r="T510" i="4"/>
  <c r="S510" i="4"/>
  <c r="R510" i="4"/>
  <c r="Q510" i="4"/>
  <c r="P510" i="4" a="1"/>
  <c r="P510" i="4" s="1"/>
  <c r="Z509" i="4"/>
  <c r="X509" i="4"/>
  <c r="W509" i="4"/>
  <c r="V509" i="4"/>
  <c r="T509" i="4"/>
  <c r="S509" i="4"/>
  <c r="R509" i="4"/>
  <c r="Q509" i="4"/>
  <c r="P509" i="4" a="1"/>
  <c r="P509" i="4" s="1"/>
  <c r="Z508" i="4"/>
  <c r="X508" i="4"/>
  <c r="W508" i="4"/>
  <c r="V508" i="4"/>
  <c r="T508" i="4"/>
  <c r="S508" i="4"/>
  <c r="R508" i="4"/>
  <c r="Q508" i="4"/>
  <c r="P508" i="4" a="1"/>
  <c r="P508" i="4" s="1"/>
  <c r="Z507" i="4"/>
  <c r="X507" i="4"/>
  <c r="W507" i="4"/>
  <c r="V507" i="4"/>
  <c r="T507" i="4"/>
  <c r="S507" i="4"/>
  <c r="R507" i="4"/>
  <c r="Q507" i="4"/>
  <c r="P507" i="4" a="1"/>
  <c r="P507" i="4" s="1"/>
  <c r="Z506" i="4"/>
  <c r="X506" i="4"/>
  <c r="W506" i="4"/>
  <c r="V506" i="4"/>
  <c r="T506" i="4"/>
  <c r="S506" i="4"/>
  <c r="R506" i="4"/>
  <c r="Q506" i="4"/>
  <c r="P506" i="4" a="1"/>
  <c r="P506" i="4" s="1"/>
  <c r="Z505" i="4"/>
  <c r="X505" i="4"/>
  <c r="W505" i="4"/>
  <c r="V505" i="4"/>
  <c r="T505" i="4"/>
  <c r="S505" i="4"/>
  <c r="R505" i="4"/>
  <c r="Q505" i="4"/>
  <c r="P505" i="4" a="1"/>
  <c r="P505" i="4" s="1"/>
  <c r="Z504" i="4"/>
  <c r="X504" i="4"/>
  <c r="W504" i="4"/>
  <c r="V504" i="4"/>
  <c r="T504" i="4"/>
  <c r="S504" i="4"/>
  <c r="R504" i="4"/>
  <c r="Q504" i="4"/>
  <c r="P504" i="4" a="1"/>
  <c r="P504" i="4" s="1"/>
  <c r="Z503" i="4"/>
  <c r="X503" i="4"/>
  <c r="W503" i="4"/>
  <c r="V503" i="4"/>
  <c r="T503" i="4"/>
  <c r="S503" i="4"/>
  <c r="R503" i="4"/>
  <c r="Q503" i="4"/>
  <c r="P503" i="4" a="1"/>
  <c r="P503" i="4" s="1"/>
  <c r="Z502" i="4"/>
  <c r="X502" i="4"/>
  <c r="W502" i="4"/>
  <c r="V502" i="4"/>
  <c r="T502" i="4"/>
  <c r="S502" i="4"/>
  <c r="R502" i="4"/>
  <c r="Q502" i="4"/>
  <c r="P502" i="4" a="1"/>
  <c r="P502" i="4" s="1"/>
  <c r="Z501" i="4"/>
  <c r="X501" i="4"/>
  <c r="W501" i="4"/>
  <c r="V501" i="4"/>
  <c r="T501" i="4"/>
  <c r="S501" i="4"/>
  <c r="R501" i="4"/>
  <c r="Q501" i="4"/>
  <c r="P501" i="4" a="1"/>
  <c r="P501" i="4" s="1"/>
  <c r="Z500" i="4"/>
  <c r="X500" i="4"/>
  <c r="W500" i="4"/>
  <c r="V500" i="4"/>
  <c r="T500" i="4"/>
  <c r="S500" i="4"/>
  <c r="R500" i="4"/>
  <c r="Q500" i="4"/>
  <c r="P500" i="4" a="1"/>
  <c r="P500" i="4" s="1"/>
  <c r="Z499" i="4"/>
  <c r="X499" i="4"/>
  <c r="W499" i="4"/>
  <c r="V499" i="4"/>
  <c r="T499" i="4"/>
  <c r="S499" i="4"/>
  <c r="R499" i="4"/>
  <c r="Q499" i="4"/>
  <c r="P499" i="4" a="1"/>
  <c r="P499" i="4" s="1"/>
  <c r="Z498" i="4"/>
  <c r="X498" i="4"/>
  <c r="W498" i="4"/>
  <c r="V498" i="4"/>
  <c r="T498" i="4"/>
  <c r="S498" i="4"/>
  <c r="R498" i="4"/>
  <c r="Q498" i="4"/>
  <c r="P498" i="4" a="1"/>
  <c r="P498" i="4" s="1"/>
  <c r="Z497" i="4"/>
  <c r="X497" i="4"/>
  <c r="W497" i="4"/>
  <c r="V497" i="4"/>
  <c r="T497" i="4"/>
  <c r="S497" i="4"/>
  <c r="R497" i="4"/>
  <c r="Q497" i="4"/>
  <c r="P497" i="4" a="1"/>
  <c r="P497" i="4" s="1"/>
  <c r="Z496" i="4"/>
  <c r="X496" i="4"/>
  <c r="W496" i="4"/>
  <c r="V496" i="4"/>
  <c r="T496" i="4"/>
  <c r="S496" i="4"/>
  <c r="R496" i="4"/>
  <c r="Q496" i="4"/>
  <c r="P496" i="4" a="1"/>
  <c r="P496" i="4" s="1"/>
  <c r="Z495" i="4"/>
  <c r="X495" i="4"/>
  <c r="W495" i="4"/>
  <c r="V495" i="4"/>
  <c r="T495" i="4"/>
  <c r="S495" i="4"/>
  <c r="R495" i="4"/>
  <c r="Q495" i="4"/>
  <c r="P495" i="4" a="1"/>
  <c r="P495" i="4" s="1"/>
  <c r="Z494" i="4"/>
  <c r="X494" i="4"/>
  <c r="W494" i="4"/>
  <c r="V494" i="4"/>
  <c r="T494" i="4"/>
  <c r="S494" i="4"/>
  <c r="R494" i="4"/>
  <c r="Q494" i="4"/>
  <c r="P494" i="4" a="1"/>
  <c r="P494" i="4" s="1"/>
  <c r="Z493" i="4"/>
  <c r="X493" i="4"/>
  <c r="W493" i="4"/>
  <c r="V493" i="4"/>
  <c r="T493" i="4"/>
  <c r="S493" i="4"/>
  <c r="R493" i="4"/>
  <c r="Q493" i="4"/>
  <c r="P493" i="4" a="1"/>
  <c r="P493" i="4" s="1"/>
  <c r="Z492" i="4"/>
  <c r="X492" i="4"/>
  <c r="W492" i="4"/>
  <c r="V492" i="4"/>
  <c r="T492" i="4"/>
  <c r="S492" i="4"/>
  <c r="R492" i="4"/>
  <c r="Q492" i="4"/>
  <c r="P492" i="4" a="1"/>
  <c r="P492" i="4" s="1"/>
  <c r="Z491" i="4"/>
  <c r="X491" i="4"/>
  <c r="W491" i="4"/>
  <c r="V491" i="4"/>
  <c r="T491" i="4"/>
  <c r="S491" i="4"/>
  <c r="R491" i="4"/>
  <c r="Q491" i="4"/>
  <c r="P491" i="4" a="1"/>
  <c r="P491" i="4" s="1"/>
  <c r="Z490" i="4"/>
  <c r="X490" i="4"/>
  <c r="W490" i="4"/>
  <c r="V490" i="4"/>
  <c r="T490" i="4"/>
  <c r="S490" i="4"/>
  <c r="R490" i="4"/>
  <c r="Q490" i="4"/>
  <c r="P490" i="4" a="1"/>
  <c r="P490" i="4" s="1"/>
  <c r="Z489" i="4"/>
  <c r="X489" i="4"/>
  <c r="W489" i="4"/>
  <c r="V489" i="4"/>
  <c r="T489" i="4"/>
  <c r="S489" i="4"/>
  <c r="R489" i="4"/>
  <c r="Q489" i="4"/>
  <c r="P489" i="4" a="1"/>
  <c r="P489" i="4" s="1"/>
  <c r="Z488" i="4"/>
  <c r="X488" i="4"/>
  <c r="W488" i="4"/>
  <c r="V488" i="4"/>
  <c r="T488" i="4"/>
  <c r="S488" i="4"/>
  <c r="R488" i="4"/>
  <c r="Q488" i="4"/>
  <c r="P488" i="4" a="1"/>
  <c r="P488" i="4" s="1"/>
  <c r="Z487" i="4"/>
  <c r="X487" i="4"/>
  <c r="W487" i="4"/>
  <c r="V487" i="4"/>
  <c r="T487" i="4"/>
  <c r="S487" i="4"/>
  <c r="R487" i="4"/>
  <c r="Q487" i="4"/>
  <c r="P487" i="4" a="1"/>
  <c r="P487" i="4" s="1"/>
  <c r="Z486" i="4"/>
  <c r="X486" i="4"/>
  <c r="W486" i="4"/>
  <c r="V486" i="4"/>
  <c r="T486" i="4"/>
  <c r="S486" i="4"/>
  <c r="R486" i="4"/>
  <c r="Q486" i="4"/>
  <c r="P486" i="4" a="1"/>
  <c r="P486" i="4" s="1"/>
  <c r="Z485" i="4"/>
  <c r="X485" i="4"/>
  <c r="W485" i="4"/>
  <c r="V485" i="4"/>
  <c r="T485" i="4"/>
  <c r="S485" i="4"/>
  <c r="R485" i="4"/>
  <c r="Q485" i="4"/>
  <c r="P485" i="4" a="1"/>
  <c r="P485" i="4" s="1"/>
  <c r="Z484" i="4"/>
  <c r="X484" i="4"/>
  <c r="W484" i="4"/>
  <c r="V484" i="4"/>
  <c r="T484" i="4"/>
  <c r="S484" i="4"/>
  <c r="R484" i="4"/>
  <c r="Q484" i="4"/>
  <c r="P484" i="4" a="1"/>
  <c r="P484" i="4" s="1"/>
  <c r="Z483" i="4"/>
  <c r="X483" i="4"/>
  <c r="W483" i="4"/>
  <c r="V483" i="4"/>
  <c r="T483" i="4"/>
  <c r="S483" i="4"/>
  <c r="R483" i="4"/>
  <c r="Q483" i="4"/>
  <c r="P483" i="4" a="1"/>
  <c r="P483" i="4" s="1"/>
  <c r="Z482" i="4"/>
  <c r="X482" i="4"/>
  <c r="W482" i="4"/>
  <c r="V482" i="4"/>
  <c r="T482" i="4"/>
  <c r="S482" i="4"/>
  <c r="R482" i="4"/>
  <c r="Q482" i="4"/>
  <c r="P482" i="4" a="1"/>
  <c r="P482" i="4" s="1"/>
  <c r="Z481" i="4"/>
  <c r="X481" i="4"/>
  <c r="W481" i="4"/>
  <c r="V481" i="4"/>
  <c r="T481" i="4"/>
  <c r="S481" i="4"/>
  <c r="R481" i="4"/>
  <c r="Q481" i="4"/>
  <c r="P481" i="4" a="1"/>
  <c r="P481" i="4" s="1"/>
  <c r="Z480" i="4"/>
  <c r="X480" i="4"/>
  <c r="W480" i="4"/>
  <c r="V480" i="4"/>
  <c r="T480" i="4"/>
  <c r="S480" i="4"/>
  <c r="R480" i="4"/>
  <c r="Q480" i="4"/>
  <c r="P480" i="4" a="1"/>
  <c r="P480" i="4" s="1"/>
  <c r="Z479" i="4"/>
  <c r="X479" i="4"/>
  <c r="W479" i="4"/>
  <c r="V479" i="4"/>
  <c r="T479" i="4"/>
  <c r="S479" i="4"/>
  <c r="R479" i="4"/>
  <c r="Q479" i="4"/>
  <c r="P479" i="4" a="1"/>
  <c r="P479" i="4" s="1"/>
  <c r="Z478" i="4"/>
  <c r="X478" i="4"/>
  <c r="W478" i="4"/>
  <c r="V478" i="4"/>
  <c r="T478" i="4"/>
  <c r="S478" i="4"/>
  <c r="R478" i="4"/>
  <c r="Q478" i="4"/>
  <c r="P478" i="4" a="1"/>
  <c r="P478" i="4" s="1"/>
  <c r="Z477" i="4"/>
  <c r="X477" i="4"/>
  <c r="W477" i="4"/>
  <c r="V477" i="4"/>
  <c r="T477" i="4"/>
  <c r="S477" i="4"/>
  <c r="R477" i="4"/>
  <c r="Q477" i="4"/>
  <c r="P477" i="4" a="1"/>
  <c r="P477" i="4" s="1"/>
  <c r="Z476" i="4"/>
  <c r="X476" i="4"/>
  <c r="W476" i="4"/>
  <c r="V476" i="4"/>
  <c r="T476" i="4"/>
  <c r="S476" i="4"/>
  <c r="R476" i="4"/>
  <c r="Q476" i="4"/>
  <c r="P476" i="4" a="1"/>
  <c r="P476" i="4" s="1"/>
  <c r="Z475" i="4"/>
  <c r="X475" i="4"/>
  <c r="W475" i="4"/>
  <c r="V475" i="4"/>
  <c r="T475" i="4"/>
  <c r="S475" i="4"/>
  <c r="R475" i="4"/>
  <c r="Q475" i="4"/>
  <c r="P475" i="4" a="1"/>
  <c r="P475" i="4" s="1"/>
  <c r="Z474" i="4"/>
  <c r="X474" i="4"/>
  <c r="W474" i="4"/>
  <c r="V474" i="4"/>
  <c r="T474" i="4"/>
  <c r="S474" i="4"/>
  <c r="R474" i="4"/>
  <c r="Q474" i="4"/>
  <c r="P474" i="4" a="1"/>
  <c r="P474" i="4" s="1"/>
  <c r="Z473" i="4"/>
  <c r="X473" i="4"/>
  <c r="W473" i="4"/>
  <c r="V473" i="4"/>
  <c r="T473" i="4"/>
  <c r="S473" i="4"/>
  <c r="R473" i="4"/>
  <c r="Q473" i="4"/>
  <c r="P473" i="4" a="1"/>
  <c r="P473" i="4" s="1"/>
  <c r="Z472" i="4"/>
  <c r="X472" i="4"/>
  <c r="W472" i="4"/>
  <c r="V472" i="4"/>
  <c r="T472" i="4"/>
  <c r="S472" i="4"/>
  <c r="R472" i="4"/>
  <c r="Q472" i="4"/>
  <c r="P472" i="4" a="1"/>
  <c r="P472" i="4" s="1"/>
  <c r="Z471" i="4"/>
  <c r="X471" i="4"/>
  <c r="W471" i="4"/>
  <c r="V471" i="4"/>
  <c r="T471" i="4"/>
  <c r="S471" i="4"/>
  <c r="R471" i="4"/>
  <c r="Q471" i="4"/>
  <c r="P471" i="4" a="1"/>
  <c r="P471" i="4" s="1"/>
  <c r="Z470" i="4"/>
  <c r="X470" i="4"/>
  <c r="W470" i="4"/>
  <c r="V470" i="4"/>
  <c r="T470" i="4"/>
  <c r="S470" i="4"/>
  <c r="R470" i="4"/>
  <c r="Q470" i="4"/>
  <c r="P470" i="4" a="1"/>
  <c r="P470" i="4" s="1"/>
  <c r="Z469" i="4"/>
  <c r="X469" i="4"/>
  <c r="W469" i="4"/>
  <c r="V469" i="4"/>
  <c r="T469" i="4"/>
  <c r="S469" i="4"/>
  <c r="R469" i="4"/>
  <c r="Q469" i="4"/>
  <c r="P469" i="4" a="1"/>
  <c r="P469" i="4" s="1"/>
  <c r="Z468" i="4"/>
  <c r="X468" i="4"/>
  <c r="W468" i="4"/>
  <c r="V468" i="4"/>
  <c r="T468" i="4"/>
  <c r="S468" i="4"/>
  <c r="R468" i="4"/>
  <c r="Q468" i="4"/>
  <c r="P468" i="4" a="1"/>
  <c r="P468" i="4" s="1"/>
  <c r="Z467" i="4"/>
  <c r="X467" i="4"/>
  <c r="W467" i="4"/>
  <c r="V467" i="4"/>
  <c r="T467" i="4"/>
  <c r="S467" i="4"/>
  <c r="R467" i="4"/>
  <c r="Q467" i="4"/>
  <c r="P467" i="4" a="1"/>
  <c r="P467" i="4" s="1"/>
  <c r="Z466" i="4"/>
  <c r="X466" i="4"/>
  <c r="W466" i="4"/>
  <c r="V466" i="4"/>
  <c r="T466" i="4"/>
  <c r="S466" i="4"/>
  <c r="R466" i="4"/>
  <c r="Q466" i="4"/>
  <c r="P466" i="4" a="1"/>
  <c r="P466" i="4" s="1"/>
  <c r="Z465" i="4"/>
  <c r="X465" i="4"/>
  <c r="W465" i="4"/>
  <c r="V465" i="4"/>
  <c r="T465" i="4"/>
  <c r="S465" i="4"/>
  <c r="R465" i="4"/>
  <c r="Q465" i="4"/>
  <c r="P465" i="4" a="1"/>
  <c r="P465" i="4" s="1"/>
  <c r="Z464" i="4"/>
  <c r="X464" i="4"/>
  <c r="W464" i="4"/>
  <c r="V464" i="4"/>
  <c r="T464" i="4"/>
  <c r="S464" i="4"/>
  <c r="R464" i="4"/>
  <c r="Q464" i="4"/>
  <c r="P464" i="4" a="1"/>
  <c r="P464" i="4" s="1"/>
  <c r="Z463" i="4"/>
  <c r="X463" i="4"/>
  <c r="W463" i="4"/>
  <c r="V463" i="4"/>
  <c r="T463" i="4"/>
  <c r="S463" i="4"/>
  <c r="R463" i="4"/>
  <c r="Q463" i="4"/>
  <c r="P463" i="4" a="1"/>
  <c r="P463" i="4" s="1"/>
  <c r="Z462" i="4"/>
  <c r="X462" i="4"/>
  <c r="W462" i="4"/>
  <c r="V462" i="4"/>
  <c r="T462" i="4"/>
  <c r="S462" i="4"/>
  <c r="R462" i="4"/>
  <c r="Q462" i="4"/>
  <c r="P462" i="4" a="1"/>
  <c r="P462" i="4" s="1"/>
  <c r="Z461" i="4"/>
  <c r="X461" i="4"/>
  <c r="W461" i="4"/>
  <c r="V461" i="4"/>
  <c r="T461" i="4"/>
  <c r="S461" i="4"/>
  <c r="R461" i="4"/>
  <c r="Q461" i="4"/>
  <c r="P461" i="4" a="1"/>
  <c r="P461" i="4" s="1"/>
  <c r="Z460" i="4"/>
  <c r="X460" i="4"/>
  <c r="W460" i="4"/>
  <c r="V460" i="4"/>
  <c r="T460" i="4"/>
  <c r="S460" i="4"/>
  <c r="R460" i="4"/>
  <c r="Q460" i="4"/>
  <c r="P460" i="4" a="1"/>
  <c r="P460" i="4" s="1"/>
  <c r="Z459" i="4"/>
  <c r="X459" i="4"/>
  <c r="W459" i="4"/>
  <c r="V459" i="4"/>
  <c r="T459" i="4"/>
  <c r="S459" i="4"/>
  <c r="R459" i="4"/>
  <c r="Q459" i="4"/>
  <c r="P459" i="4" a="1"/>
  <c r="P459" i="4" s="1"/>
  <c r="Z458" i="4"/>
  <c r="X458" i="4"/>
  <c r="W458" i="4"/>
  <c r="V458" i="4"/>
  <c r="T458" i="4"/>
  <c r="S458" i="4"/>
  <c r="R458" i="4"/>
  <c r="Q458" i="4"/>
  <c r="P458" i="4" a="1"/>
  <c r="P458" i="4" s="1"/>
  <c r="Z457" i="4"/>
  <c r="X457" i="4"/>
  <c r="W457" i="4"/>
  <c r="V457" i="4"/>
  <c r="T457" i="4"/>
  <c r="S457" i="4"/>
  <c r="R457" i="4"/>
  <c r="Q457" i="4"/>
  <c r="P457" i="4" a="1"/>
  <c r="P457" i="4" s="1"/>
  <c r="Z456" i="4"/>
  <c r="X456" i="4"/>
  <c r="W456" i="4"/>
  <c r="V456" i="4"/>
  <c r="T456" i="4"/>
  <c r="S456" i="4"/>
  <c r="R456" i="4"/>
  <c r="Q456" i="4"/>
  <c r="P456" i="4" a="1"/>
  <c r="P456" i="4" s="1"/>
  <c r="Z455" i="4"/>
  <c r="X455" i="4"/>
  <c r="W455" i="4"/>
  <c r="V455" i="4"/>
  <c r="T455" i="4"/>
  <c r="S455" i="4"/>
  <c r="R455" i="4"/>
  <c r="Q455" i="4"/>
  <c r="P455" i="4" a="1"/>
  <c r="P455" i="4" s="1"/>
  <c r="Z454" i="4"/>
  <c r="X454" i="4"/>
  <c r="W454" i="4"/>
  <c r="V454" i="4"/>
  <c r="T454" i="4"/>
  <c r="S454" i="4"/>
  <c r="R454" i="4"/>
  <c r="Q454" i="4"/>
  <c r="P454" i="4" a="1"/>
  <c r="P454" i="4" s="1"/>
  <c r="Z453" i="4"/>
  <c r="X453" i="4"/>
  <c r="W453" i="4"/>
  <c r="V453" i="4"/>
  <c r="T453" i="4"/>
  <c r="S453" i="4"/>
  <c r="R453" i="4"/>
  <c r="Q453" i="4"/>
  <c r="P453" i="4" a="1"/>
  <c r="P453" i="4" s="1"/>
  <c r="Z452" i="4"/>
  <c r="X452" i="4"/>
  <c r="W452" i="4"/>
  <c r="V452" i="4"/>
  <c r="T452" i="4"/>
  <c r="S452" i="4"/>
  <c r="R452" i="4"/>
  <c r="Q452" i="4"/>
  <c r="P452" i="4" a="1"/>
  <c r="P452" i="4" s="1"/>
  <c r="Z451" i="4"/>
  <c r="X451" i="4"/>
  <c r="W451" i="4"/>
  <c r="V451" i="4"/>
  <c r="T451" i="4"/>
  <c r="S451" i="4"/>
  <c r="R451" i="4"/>
  <c r="Q451" i="4"/>
  <c r="P451" i="4" a="1"/>
  <c r="P451" i="4" s="1"/>
  <c r="Z450" i="4"/>
  <c r="X450" i="4"/>
  <c r="W450" i="4"/>
  <c r="V450" i="4"/>
  <c r="T450" i="4"/>
  <c r="S450" i="4"/>
  <c r="R450" i="4"/>
  <c r="Q450" i="4"/>
  <c r="P450" i="4" a="1"/>
  <c r="P450" i="4" s="1"/>
  <c r="Z449" i="4"/>
  <c r="X449" i="4"/>
  <c r="W449" i="4"/>
  <c r="V449" i="4"/>
  <c r="T449" i="4"/>
  <c r="S449" i="4"/>
  <c r="R449" i="4"/>
  <c r="Q449" i="4"/>
  <c r="P449" i="4" a="1"/>
  <c r="P449" i="4" s="1"/>
  <c r="Z448" i="4"/>
  <c r="X448" i="4"/>
  <c r="W448" i="4"/>
  <c r="V448" i="4"/>
  <c r="T448" i="4"/>
  <c r="S448" i="4"/>
  <c r="R448" i="4"/>
  <c r="Q448" i="4"/>
  <c r="P448" i="4" a="1"/>
  <c r="P448" i="4" s="1"/>
  <c r="Z447" i="4"/>
  <c r="X447" i="4"/>
  <c r="W447" i="4"/>
  <c r="V447" i="4"/>
  <c r="T447" i="4"/>
  <c r="S447" i="4"/>
  <c r="R447" i="4"/>
  <c r="Q447" i="4"/>
  <c r="P447" i="4" a="1"/>
  <c r="P447" i="4" s="1"/>
  <c r="Z446" i="4"/>
  <c r="X446" i="4"/>
  <c r="W446" i="4"/>
  <c r="V446" i="4"/>
  <c r="T446" i="4"/>
  <c r="S446" i="4"/>
  <c r="R446" i="4"/>
  <c r="Q446" i="4"/>
  <c r="P446" i="4" a="1"/>
  <c r="P446" i="4" s="1"/>
  <c r="Z445" i="4"/>
  <c r="X445" i="4"/>
  <c r="W445" i="4"/>
  <c r="V445" i="4"/>
  <c r="T445" i="4"/>
  <c r="S445" i="4"/>
  <c r="R445" i="4"/>
  <c r="Q445" i="4"/>
  <c r="P445" i="4" a="1"/>
  <c r="P445" i="4" s="1"/>
  <c r="Z444" i="4"/>
  <c r="X444" i="4"/>
  <c r="W444" i="4"/>
  <c r="V444" i="4"/>
  <c r="T444" i="4"/>
  <c r="S444" i="4"/>
  <c r="R444" i="4"/>
  <c r="Q444" i="4"/>
  <c r="P444" i="4" a="1"/>
  <c r="P444" i="4" s="1"/>
  <c r="Z443" i="4"/>
  <c r="X443" i="4"/>
  <c r="W443" i="4"/>
  <c r="V443" i="4"/>
  <c r="T443" i="4"/>
  <c r="S443" i="4"/>
  <c r="R443" i="4"/>
  <c r="Q443" i="4"/>
  <c r="P443" i="4" a="1"/>
  <c r="P443" i="4" s="1"/>
  <c r="Z442" i="4"/>
  <c r="X442" i="4"/>
  <c r="W442" i="4"/>
  <c r="V442" i="4"/>
  <c r="T442" i="4"/>
  <c r="S442" i="4"/>
  <c r="R442" i="4"/>
  <c r="Q442" i="4"/>
  <c r="P442" i="4" a="1"/>
  <c r="P442" i="4" s="1"/>
  <c r="Z441" i="4"/>
  <c r="X441" i="4"/>
  <c r="W441" i="4"/>
  <c r="V441" i="4"/>
  <c r="T441" i="4"/>
  <c r="S441" i="4"/>
  <c r="R441" i="4"/>
  <c r="Q441" i="4"/>
  <c r="P441" i="4" a="1"/>
  <c r="P441" i="4" s="1"/>
  <c r="Z440" i="4"/>
  <c r="X440" i="4"/>
  <c r="W440" i="4"/>
  <c r="V440" i="4"/>
  <c r="T440" i="4"/>
  <c r="S440" i="4"/>
  <c r="R440" i="4"/>
  <c r="Q440" i="4"/>
  <c r="P440" i="4" a="1"/>
  <c r="P440" i="4" s="1"/>
  <c r="Z439" i="4"/>
  <c r="X439" i="4"/>
  <c r="W439" i="4"/>
  <c r="V439" i="4"/>
  <c r="T439" i="4"/>
  <c r="S439" i="4"/>
  <c r="R439" i="4"/>
  <c r="Q439" i="4"/>
  <c r="P439" i="4" a="1"/>
  <c r="P439" i="4" s="1"/>
  <c r="Z438" i="4"/>
  <c r="X438" i="4"/>
  <c r="W438" i="4"/>
  <c r="V438" i="4"/>
  <c r="T438" i="4"/>
  <c r="S438" i="4"/>
  <c r="R438" i="4"/>
  <c r="Q438" i="4"/>
  <c r="P438" i="4" a="1"/>
  <c r="P438" i="4" s="1"/>
  <c r="Z437" i="4"/>
  <c r="X437" i="4"/>
  <c r="W437" i="4"/>
  <c r="V437" i="4"/>
  <c r="T437" i="4"/>
  <c r="S437" i="4"/>
  <c r="R437" i="4"/>
  <c r="Q437" i="4"/>
  <c r="P437" i="4" a="1"/>
  <c r="P437" i="4" s="1"/>
  <c r="Z436" i="4"/>
  <c r="X436" i="4"/>
  <c r="W436" i="4"/>
  <c r="V436" i="4"/>
  <c r="T436" i="4"/>
  <c r="S436" i="4"/>
  <c r="R436" i="4"/>
  <c r="Q436" i="4"/>
  <c r="P436" i="4" a="1"/>
  <c r="P436" i="4" s="1"/>
  <c r="Z435" i="4"/>
  <c r="X435" i="4"/>
  <c r="W435" i="4"/>
  <c r="V435" i="4"/>
  <c r="T435" i="4"/>
  <c r="S435" i="4"/>
  <c r="R435" i="4"/>
  <c r="Q435" i="4"/>
  <c r="P435" i="4" a="1"/>
  <c r="P435" i="4" s="1"/>
  <c r="Z434" i="4"/>
  <c r="X434" i="4"/>
  <c r="W434" i="4"/>
  <c r="V434" i="4"/>
  <c r="T434" i="4"/>
  <c r="S434" i="4"/>
  <c r="R434" i="4"/>
  <c r="Q434" i="4"/>
  <c r="P434" i="4" a="1"/>
  <c r="P434" i="4" s="1"/>
  <c r="Z433" i="4"/>
  <c r="X433" i="4"/>
  <c r="W433" i="4"/>
  <c r="V433" i="4"/>
  <c r="T433" i="4"/>
  <c r="S433" i="4"/>
  <c r="R433" i="4"/>
  <c r="Q433" i="4"/>
  <c r="P433" i="4" a="1"/>
  <c r="P433" i="4" s="1"/>
  <c r="Z432" i="4"/>
  <c r="X432" i="4"/>
  <c r="W432" i="4"/>
  <c r="V432" i="4"/>
  <c r="T432" i="4"/>
  <c r="S432" i="4"/>
  <c r="R432" i="4"/>
  <c r="Q432" i="4"/>
  <c r="P432" i="4" a="1"/>
  <c r="P432" i="4" s="1"/>
  <c r="Z431" i="4"/>
  <c r="X431" i="4"/>
  <c r="W431" i="4"/>
  <c r="V431" i="4"/>
  <c r="T431" i="4"/>
  <c r="S431" i="4"/>
  <c r="R431" i="4"/>
  <c r="Q431" i="4"/>
  <c r="P431" i="4" a="1"/>
  <c r="P431" i="4" s="1"/>
  <c r="Z430" i="4"/>
  <c r="X430" i="4"/>
  <c r="W430" i="4"/>
  <c r="V430" i="4"/>
  <c r="T430" i="4"/>
  <c r="S430" i="4"/>
  <c r="R430" i="4"/>
  <c r="Q430" i="4"/>
  <c r="P430" i="4" a="1"/>
  <c r="P430" i="4" s="1"/>
  <c r="Z429" i="4"/>
  <c r="X429" i="4"/>
  <c r="W429" i="4"/>
  <c r="V429" i="4"/>
  <c r="T429" i="4"/>
  <c r="S429" i="4"/>
  <c r="R429" i="4"/>
  <c r="Q429" i="4"/>
  <c r="P429" i="4" a="1"/>
  <c r="P429" i="4" s="1"/>
  <c r="Z428" i="4"/>
  <c r="X428" i="4"/>
  <c r="W428" i="4"/>
  <c r="V428" i="4"/>
  <c r="T428" i="4"/>
  <c r="S428" i="4"/>
  <c r="R428" i="4"/>
  <c r="Q428" i="4"/>
  <c r="P428" i="4" a="1"/>
  <c r="P428" i="4" s="1"/>
  <c r="Z427" i="4"/>
  <c r="X427" i="4"/>
  <c r="W427" i="4"/>
  <c r="V427" i="4"/>
  <c r="T427" i="4"/>
  <c r="S427" i="4"/>
  <c r="R427" i="4"/>
  <c r="Q427" i="4"/>
  <c r="P427" i="4" a="1"/>
  <c r="P427" i="4" s="1"/>
  <c r="Z426" i="4"/>
  <c r="X426" i="4"/>
  <c r="W426" i="4"/>
  <c r="V426" i="4"/>
  <c r="T426" i="4"/>
  <c r="S426" i="4"/>
  <c r="R426" i="4"/>
  <c r="Q426" i="4"/>
  <c r="P426" i="4" a="1"/>
  <c r="P426" i="4" s="1"/>
  <c r="Z425" i="4"/>
  <c r="X425" i="4"/>
  <c r="W425" i="4"/>
  <c r="V425" i="4"/>
  <c r="T425" i="4"/>
  <c r="S425" i="4"/>
  <c r="R425" i="4"/>
  <c r="Q425" i="4"/>
  <c r="P425" i="4" a="1"/>
  <c r="P425" i="4" s="1"/>
  <c r="Z424" i="4"/>
  <c r="X424" i="4"/>
  <c r="W424" i="4"/>
  <c r="V424" i="4"/>
  <c r="T424" i="4"/>
  <c r="S424" i="4"/>
  <c r="R424" i="4"/>
  <c r="Q424" i="4"/>
  <c r="P424" i="4" a="1"/>
  <c r="P424" i="4" s="1"/>
  <c r="Z423" i="4"/>
  <c r="X423" i="4"/>
  <c r="W423" i="4"/>
  <c r="V423" i="4"/>
  <c r="T423" i="4"/>
  <c r="S423" i="4"/>
  <c r="R423" i="4"/>
  <c r="Q423" i="4"/>
  <c r="P423" i="4" a="1"/>
  <c r="P423" i="4" s="1"/>
  <c r="Z422" i="4"/>
  <c r="X422" i="4"/>
  <c r="W422" i="4"/>
  <c r="V422" i="4"/>
  <c r="T422" i="4"/>
  <c r="S422" i="4"/>
  <c r="R422" i="4"/>
  <c r="Q422" i="4"/>
  <c r="P422" i="4" a="1"/>
  <c r="P422" i="4" s="1"/>
  <c r="Z421" i="4"/>
  <c r="X421" i="4"/>
  <c r="W421" i="4"/>
  <c r="V421" i="4"/>
  <c r="T421" i="4"/>
  <c r="S421" i="4"/>
  <c r="R421" i="4"/>
  <c r="Q421" i="4"/>
  <c r="P421" i="4" a="1"/>
  <c r="P421" i="4" s="1"/>
  <c r="Z420" i="4"/>
  <c r="X420" i="4"/>
  <c r="W420" i="4"/>
  <c r="V420" i="4"/>
  <c r="T420" i="4"/>
  <c r="S420" i="4"/>
  <c r="R420" i="4"/>
  <c r="Q420" i="4"/>
  <c r="P420" i="4" a="1"/>
  <c r="P420" i="4" s="1"/>
  <c r="Z419" i="4"/>
  <c r="X419" i="4"/>
  <c r="W419" i="4"/>
  <c r="V419" i="4"/>
  <c r="T419" i="4"/>
  <c r="S419" i="4"/>
  <c r="R419" i="4"/>
  <c r="Q419" i="4"/>
  <c r="P419" i="4" a="1"/>
  <c r="P419" i="4" s="1"/>
  <c r="Z418" i="4"/>
  <c r="X418" i="4"/>
  <c r="W418" i="4"/>
  <c r="V418" i="4"/>
  <c r="T418" i="4"/>
  <c r="S418" i="4"/>
  <c r="R418" i="4"/>
  <c r="Q418" i="4"/>
  <c r="P418" i="4" a="1"/>
  <c r="P418" i="4" s="1"/>
  <c r="Z417" i="4"/>
  <c r="X417" i="4"/>
  <c r="W417" i="4"/>
  <c r="V417" i="4"/>
  <c r="T417" i="4"/>
  <c r="S417" i="4"/>
  <c r="R417" i="4"/>
  <c r="Q417" i="4"/>
  <c r="P417" i="4" a="1"/>
  <c r="P417" i="4" s="1"/>
  <c r="Z416" i="4"/>
  <c r="X416" i="4"/>
  <c r="W416" i="4"/>
  <c r="V416" i="4"/>
  <c r="T416" i="4"/>
  <c r="S416" i="4"/>
  <c r="R416" i="4"/>
  <c r="Q416" i="4"/>
  <c r="P416" i="4" a="1"/>
  <c r="P416" i="4" s="1"/>
  <c r="Z415" i="4"/>
  <c r="X415" i="4"/>
  <c r="W415" i="4"/>
  <c r="V415" i="4"/>
  <c r="T415" i="4"/>
  <c r="S415" i="4"/>
  <c r="R415" i="4"/>
  <c r="Q415" i="4"/>
  <c r="P415" i="4" a="1"/>
  <c r="P415" i="4" s="1"/>
  <c r="Z414" i="4"/>
  <c r="X414" i="4"/>
  <c r="W414" i="4"/>
  <c r="V414" i="4"/>
  <c r="T414" i="4"/>
  <c r="S414" i="4"/>
  <c r="R414" i="4"/>
  <c r="Q414" i="4"/>
  <c r="P414" i="4" a="1"/>
  <c r="P414" i="4" s="1"/>
  <c r="Z413" i="4"/>
  <c r="X413" i="4"/>
  <c r="W413" i="4"/>
  <c r="V413" i="4"/>
  <c r="T413" i="4"/>
  <c r="S413" i="4"/>
  <c r="R413" i="4"/>
  <c r="Q413" i="4"/>
  <c r="P413" i="4" a="1"/>
  <c r="P413" i="4" s="1"/>
  <c r="Z412" i="4"/>
  <c r="X412" i="4"/>
  <c r="W412" i="4"/>
  <c r="V412" i="4"/>
  <c r="T412" i="4"/>
  <c r="S412" i="4"/>
  <c r="R412" i="4"/>
  <c r="Q412" i="4"/>
  <c r="P412" i="4" a="1"/>
  <c r="P412" i="4" s="1"/>
  <c r="Z411" i="4"/>
  <c r="X411" i="4"/>
  <c r="W411" i="4"/>
  <c r="V411" i="4"/>
  <c r="T411" i="4"/>
  <c r="S411" i="4"/>
  <c r="R411" i="4"/>
  <c r="Q411" i="4"/>
  <c r="P411" i="4" a="1"/>
  <c r="P411" i="4" s="1"/>
  <c r="Z410" i="4"/>
  <c r="X410" i="4"/>
  <c r="W410" i="4"/>
  <c r="V410" i="4"/>
  <c r="T410" i="4"/>
  <c r="S410" i="4"/>
  <c r="R410" i="4"/>
  <c r="Q410" i="4"/>
  <c r="P410" i="4" a="1"/>
  <c r="P410" i="4" s="1"/>
  <c r="Z409" i="4"/>
  <c r="X409" i="4"/>
  <c r="W409" i="4"/>
  <c r="V409" i="4"/>
  <c r="T409" i="4"/>
  <c r="S409" i="4"/>
  <c r="R409" i="4"/>
  <c r="Q409" i="4"/>
  <c r="P409" i="4" a="1"/>
  <c r="P409" i="4" s="1"/>
  <c r="Z408" i="4"/>
  <c r="X408" i="4"/>
  <c r="W408" i="4"/>
  <c r="V408" i="4"/>
  <c r="T408" i="4"/>
  <c r="S408" i="4"/>
  <c r="R408" i="4"/>
  <c r="Q408" i="4"/>
  <c r="P408" i="4" a="1"/>
  <c r="P408" i="4" s="1"/>
  <c r="Z407" i="4"/>
  <c r="X407" i="4"/>
  <c r="W407" i="4"/>
  <c r="V407" i="4"/>
  <c r="T407" i="4"/>
  <c r="S407" i="4"/>
  <c r="R407" i="4"/>
  <c r="Q407" i="4"/>
  <c r="P407" i="4" a="1"/>
  <c r="P407" i="4" s="1"/>
  <c r="Z406" i="4"/>
  <c r="X406" i="4"/>
  <c r="W406" i="4"/>
  <c r="V406" i="4"/>
  <c r="T406" i="4"/>
  <c r="S406" i="4"/>
  <c r="R406" i="4"/>
  <c r="Q406" i="4"/>
  <c r="P406" i="4" a="1"/>
  <c r="P406" i="4" s="1"/>
  <c r="Z405" i="4"/>
  <c r="X405" i="4"/>
  <c r="W405" i="4"/>
  <c r="V405" i="4"/>
  <c r="T405" i="4"/>
  <c r="S405" i="4"/>
  <c r="R405" i="4"/>
  <c r="Q405" i="4"/>
  <c r="P405" i="4" a="1"/>
  <c r="P405" i="4" s="1"/>
  <c r="Z404" i="4"/>
  <c r="X404" i="4"/>
  <c r="W404" i="4"/>
  <c r="V404" i="4"/>
  <c r="T404" i="4"/>
  <c r="S404" i="4"/>
  <c r="R404" i="4"/>
  <c r="Q404" i="4"/>
  <c r="P404" i="4" a="1"/>
  <c r="P404" i="4" s="1"/>
  <c r="Z403" i="4"/>
  <c r="X403" i="4"/>
  <c r="W403" i="4"/>
  <c r="V403" i="4"/>
  <c r="T403" i="4"/>
  <c r="S403" i="4"/>
  <c r="R403" i="4"/>
  <c r="Q403" i="4"/>
  <c r="P403" i="4" a="1"/>
  <c r="P403" i="4" s="1"/>
  <c r="Z402" i="4"/>
  <c r="X402" i="4"/>
  <c r="W402" i="4"/>
  <c r="V402" i="4"/>
  <c r="T402" i="4"/>
  <c r="S402" i="4"/>
  <c r="R402" i="4"/>
  <c r="Q402" i="4"/>
  <c r="P402" i="4" a="1"/>
  <c r="P402" i="4" s="1"/>
  <c r="Z401" i="4"/>
  <c r="X401" i="4"/>
  <c r="W401" i="4"/>
  <c r="V401" i="4"/>
  <c r="T401" i="4"/>
  <c r="S401" i="4"/>
  <c r="R401" i="4"/>
  <c r="Q401" i="4"/>
  <c r="P401" i="4" a="1"/>
  <c r="P401" i="4" s="1"/>
  <c r="Z400" i="4"/>
  <c r="X400" i="4"/>
  <c r="W400" i="4"/>
  <c r="V400" i="4"/>
  <c r="T400" i="4"/>
  <c r="S400" i="4"/>
  <c r="R400" i="4"/>
  <c r="Q400" i="4"/>
  <c r="P400" i="4" a="1"/>
  <c r="P400" i="4" s="1"/>
  <c r="Z399" i="4"/>
  <c r="X399" i="4"/>
  <c r="W399" i="4"/>
  <c r="V399" i="4"/>
  <c r="T399" i="4"/>
  <c r="S399" i="4"/>
  <c r="R399" i="4"/>
  <c r="Q399" i="4"/>
  <c r="P399" i="4" a="1"/>
  <c r="P399" i="4" s="1"/>
  <c r="Z398" i="4"/>
  <c r="X398" i="4"/>
  <c r="W398" i="4"/>
  <c r="V398" i="4"/>
  <c r="T398" i="4"/>
  <c r="S398" i="4"/>
  <c r="R398" i="4"/>
  <c r="Q398" i="4"/>
  <c r="P398" i="4" a="1"/>
  <c r="P398" i="4" s="1"/>
  <c r="Z397" i="4"/>
  <c r="X397" i="4"/>
  <c r="W397" i="4"/>
  <c r="V397" i="4"/>
  <c r="T397" i="4"/>
  <c r="S397" i="4"/>
  <c r="R397" i="4"/>
  <c r="Q397" i="4"/>
  <c r="P397" i="4" a="1"/>
  <c r="P397" i="4" s="1"/>
  <c r="Z396" i="4"/>
  <c r="X396" i="4"/>
  <c r="W396" i="4"/>
  <c r="V396" i="4"/>
  <c r="T396" i="4"/>
  <c r="S396" i="4"/>
  <c r="R396" i="4"/>
  <c r="Q396" i="4"/>
  <c r="P396" i="4" a="1"/>
  <c r="P396" i="4" s="1"/>
  <c r="Z395" i="4"/>
  <c r="X395" i="4"/>
  <c r="W395" i="4"/>
  <c r="V395" i="4"/>
  <c r="T395" i="4"/>
  <c r="S395" i="4"/>
  <c r="R395" i="4"/>
  <c r="Q395" i="4"/>
  <c r="P395" i="4" a="1"/>
  <c r="P395" i="4" s="1"/>
  <c r="Z394" i="4"/>
  <c r="X394" i="4"/>
  <c r="W394" i="4"/>
  <c r="V394" i="4"/>
  <c r="T394" i="4"/>
  <c r="S394" i="4"/>
  <c r="R394" i="4"/>
  <c r="Q394" i="4"/>
  <c r="P394" i="4" a="1"/>
  <c r="P394" i="4" s="1"/>
  <c r="Z393" i="4"/>
  <c r="X393" i="4"/>
  <c r="W393" i="4"/>
  <c r="V393" i="4"/>
  <c r="T393" i="4"/>
  <c r="S393" i="4"/>
  <c r="R393" i="4"/>
  <c r="Q393" i="4"/>
  <c r="P393" i="4" a="1"/>
  <c r="P393" i="4" s="1"/>
  <c r="Z392" i="4"/>
  <c r="X392" i="4"/>
  <c r="W392" i="4"/>
  <c r="V392" i="4"/>
  <c r="T392" i="4"/>
  <c r="S392" i="4"/>
  <c r="R392" i="4"/>
  <c r="Q392" i="4"/>
  <c r="P392" i="4" a="1"/>
  <c r="P392" i="4" s="1"/>
  <c r="Z391" i="4"/>
  <c r="X391" i="4"/>
  <c r="W391" i="4"/>
  <c r="V391" i="4"/>
  <c r="T391" i="4"/>
  <c r="S391" i="4"/>
  <c r="R391" i="4"/>
  <c r="Q391" i="4"/>
  <c r="P391" i="4" a="1"/>
  <c r="P391" i="4" s="1"/>
  <c r="Z390" i="4"/>
  <c r="X390" i="4"/>
  <c r="W390" i="4"/>
  <c r="V390" i="4"/>
  <c r="T390" i="4"/>
  <c r="S390" i="4"/>
  <c r="R390" i="4"/>
  <c r="Q390" i="4"/>
  <c r="P390" i="4" a="1"/>
  <c r="P390" i="4" s="1"/>
  <c r="Z389" i="4"/>
  <c r="X389" i="4"/>
  <c r="W389" i="4"/>
  <c r="V389" i="4"/>
  <c r="T389" i="4"/>
  <c r="S389" i="4"/>
  <c r="R389" i="4"/>
  <c r="Q389" i="4"/>
  <c r="P389" i="4" a="1"/>
  <c r="P389" i="4" s="1"/>
  <c r="Z388" i="4"/>
  <c r="X388" i="4"/>
  <c r="W388" i="4"/>
  <c r="V388" i="4"/>
  <c r="T388" i="4"/>
  <c r="S388" i="4"/>
  <c r="R388" i="4"/>
  <c r="Q388" i="4"/>
  <c r="P388" i="4" a="1"/>
  <c r="P388" i="4" s="1"/>
  <c r="Z387" i="4"/>
  <c r="X387" i="4"/>
  <c r="W387" i="4"/>
  <c r="V387" i="4"/>
  <c r="T387" i="4"/>
  <c r="S387" i="4"/>
  <c r="R387" i="4"/>
  <c r="Q387" i="4"/>
  <c r="P387" i="4" a="1"/>
  <c r="P387" i="4" s="1"/>
  <c r="Z386" i="4"/>
  <c r="X386" i="4"/>
  <c r="W386" i="4"/>
  <c r="V386" i="4"/>
  <c r="T386" i="4"/>
  <c r="S386" i="4"/>
  <c r="R386" i="4"/>
  <c r="Q386" i="4"/>
  <c r="P386" i="4" a="1"/>
  <c r="P386" i="4" s="1"/>
  <c r="Z385" i="4"/>
  <c r="X385" i="4"/>
  <c r="W385" i="4"/>
  <c r="V385" i="4"/>
  <c r="T385" i="4"/>
  <c r="S385" i="4"/>
  <c r="R385" i="4"/>
  <c r="Q385" i="4"/>
  <c r="P385" i="4" a="1"/>
  <c r="P385" i="4" s="1"/>
  <c r="Z384" i="4"/>
  <c r="X384" i="4"/>
  <c r="W384" i="4"/>
  <c r="V384" i="4"/>
  <c r="T384" i="4"/>
  <c r="S384" i="4"/>
  <c r="R384" i="4"/>
  <c r="Q384" i="4"/>
  <c r="P384" i="4" a="1"/>
  <c r="P384" i="4" s="1"/>
  <c r="Z383" i="4"/>
  <c r="X383" i="4"/>
  <c r="W383" i="4"/>
  <c r="V383" i="4"/>
  <c r="T383" i="4"/>
  <c r="S383" i="4"/>
  <c r="R383" i="4"/>
  <c r="Q383" i="4"/>
  <c r="P383" i="4" a="1"/>
  <c r="P383" i="4" s="1"/>
  <c r="Z382" i="4"/>
  <c r="X382" i="4"/>
  <c r="W382" i="4"/>
  <c r="V382" i="4"/>
  <c r="T382" i="4"/>
  <c r="S382" i="4"/>
  <c r="R382" i="4"/>
  <c r="Q382" i="4"/>
  <c r="P382" i="4" a="1"/>
  <c r="P382" i="4" s="1"/>
  <c r="Z381" i="4"/>
  <c r="X381" i="4"/>
  <c r="W381" i="4"/>
  <c r="V381" i="4"/>
  <c r="T381" i="4"/>
  <c r="S381" i="4"/>
  <c r="R381" i="4"/>
  <c r="Q381" i="4"/>
  <c r="P381" i="4" a="1"/>
  <c r="P381" i="4" s="1"/>
  <c r="Z380" i="4"/>
  <c r="X380" i="4"/>
  <c r="W380" i="4"/>
  <c r="V380" i="4"/>
  <c r="T380" i="4"/>
  <c r="S380" i="4"/>
  <c r="R380" i="4"/>
  <c r="Q380" i="4"/>
  <c r="P380" i="4" a="1"/>
  <c r="P380" i="4" s="1"/>
  <c r="Z379" i="4"/>
  <c r="X379" i="4"/>
  <c r="W379" i="4"/>
  <c r="V379" i="4"/>
  <c r="T379" i="4"/>
  <c r="S379" i="4"/>
  <c r="R379" i="4"/>
  <c r="Q379" i="4"/>
  <c r="P379" i="4" a="1"/>
  <c r="P379" i="4" s="1"/>
  <c r="Z378" i="4"/>
  <c r="X378" i="4"/>
  <c r="W378" i="4"/>
  <c r="V378" i="4"/>
  <c r="T378" i="4"/>
  <c r="S378" i="4"/>
  <c r="R378" i="4"/>
  <c r="Q378" i="4"/>
  <c r="P378" i="4" a="1"/>
  <c r="P378" i="4" s="1"/>
  <c r="Z377" i="4"/>
  <c r="X377" i="4"/>
  <c r="W377" i="4"/>
  <c r="V377" i="4"/>
  <c r="T377" i="4"/>
  <c r="S377" i="4"/>
  <c r="R377" i="4"/>
  <c r="Q377" i="4"/>
  <c r="P377" i="4" a="1"/>
  <c r="P377" i="4" s="1"/>
  <c r="Z376" i="4"/>
  <c r="X376" i="4"/>
  <c r="W376" i="4"/>
  <c r="V376" i="4"/>
  <c r="T376" i="4"/>
  <c r="S376" i="4"/>
  <c r="R376" i="4"/>
  <c r="Q376" i="4"/>
  <c r="P376" i="4" a="1"/>
  <c r="P376" i="4" s="1"/>
  <c r="Z375" i="4"/>
  <c r="X375" i="4"/>
  <c r="W375" i="4"/>
  <c r="V375" i="4"/>
  <c r="T375" i="4"/>
  <c r="S375" i="4"/>
  <c r="R375" i="4"/>
  <c r="Q375" i="4"/>
  <c r="P375" i="4" a="1"/>
  <c r="P375" i="4" s="1"/>
  <c r="Z374" i="4"/>
  <c r="X374" i="4"/>
  <c r="W374" i="4"/>
  <c r="V374" i="4"/>
  <c r="T374" i="4"/>
  <c r="S374" i="4"/>
  <c r="R374" i="4"/>
  <c r="Q374" i="4"/>
  <c r="P374" i="4" a="1"/>
  <c r="P374" i="4" s="1"/>
  <c r="Z373" i="4"/>
  <c r="X373" i="4"/>
  <c r="W373" i="4"/>
  <c r="V373" i="4"/>
  <c r="T373" i="4"/>
  <c r="S373" i="4"/>
  <c r="R373" i="4"/>
  <c r="Q373" i="4"/>
  <c r="P373" i="4" a="1"/>
  <c r="P373" i="4" s="1"/>
  <c r="Z372" i="4"/>
  <c r="X372" i="4"/>
  <c r="W372" i="4"/>
  <c r="V372" i="4"/>
  <c r="T372" i="4"/>
  <c r="S372" i="4"/>
  <c r="R372" i="4"/>
  <c r="Q372" i="4"/>
  <c r="P372" i="4" a="1"/>
  <c r="P372" i="4" s="1"/>
  <c r="Z371" i="4"/>
  <c r="X371" i="4"/>
  <c r="W371" i="4"/>
  <c r="V371" i="4"/>
  <c r="T371" i="4"/>
  <c r="S371" i="4"/>
  <c r="R371" i="4"/>
  <c r="Q371" i="4"/>
  <c r="P371" i="4" a="1"/>
  <c r="P371" i="4" s="1"/>
  <c r="Z370" i="4"/>
  <c r="X370" i="4"/>
  <c r="W370" i="4"/>
  <c r="V370" i="4"/>
  <c r="T370" i="4"/>
  <c r="S370" i="4"/>
  <c r="R370" i="4"/>
  <c r="Q370" i="4"/>
  <c r="P370" i="4" a="1"/>
  <c r="P370" i="4" s="1"/>
  <c r="Z369" i="4"/>
  <c r="X369" i="4"/>
  <c r="W369" i="4"/>
  <c r="V369" i="4"/>
  <c r="T369" i="4"/>
  <c r="S369" i="4"/>
  <c r="R369" i="4"/>
  <c r="Q369" i="4"/>
  <c r="P369" i="4" a="1"/>
  <c r="P369" i="4" s="1"/>
  <c r="Z368" i="4"/>
  <c r="X368" i="4"/>
  <c r="W368" i="4"/>
  <c r="V368" i="4"/>
  <c r="T368" i="4"/>
  <c r="S368" i="4"/>
  <c r="R368" i="4"/>
  <c r="Q368" i="4"/>
  <c r="P368" i="4" a="1"/>
  <c r="P368" i="4" s="1"/>
  <c r="Z367" i="4"/>
  <c r="X367" i="4"/>
  <c r="W367" i="4"/>
  <c r="V367" i="4"/>
  <c r="T367" i="4"/>
  <c r="S367" i="4"/>
  <c r="R367" i="4"/>
  <c r="Q367" i="4"/>
  <c r="P367" i="4" a="1"/>
  <c r="P367" i="4" s="1"/>
  <c r="Z366" i="4"/>
  <c r="X366" i="4"/>
  <c r="W366" i="4"/>
  <c r="V366" i="4"/>
  <c r="T366" i="4"/>
  <c r="S366" i="4"/>
  <c r="R366" i="4"/>
  <c r="Q366" i="4"/>
  <c r="P366" i="4" a="1"/>
  <c r="P366" i="4" s="1"/>
  <c r="Z365" i="4"/>
  <c r="X365" i="4"/>
  <c r="W365" i="4"/>
  <c r="V365" i="4"/>
  <c r="T365" i="4"/>
  <c r="S365" i="4"/>
  <c r="R365" i="4"/>
  <c r="Q365" i="4"/>
  <c r="P365" i="4" a="1"/>
  <c r="P365" i="4" s="1"/>
  <c r="Z364" i="4"/>
  <c r="X364" i="4"/>
  <c r="W364" i="4"/>
  <c r="V364" i="4"/>
  <c r="T364" i="4"/>
  <c r="S364" i="4"/>
  <c r="R364" i="4"/>
  <c r="Q364" i="4"/>
  <c r="P364" i="4" a="1"/>
  <c r="P364" i="4" s="1"/>
  <c r="Z363" i="4"/>
  <c r="X363" i="4"/>
  <c r="W363" i="4"/>
  <c r="V363" i="4"/>
  <c r="T363" i="4"/>
  <c r="S363" i="4"/>
  <c r="R363" i="4"/>
  <c r="Q363" i="4"/>
  <c r="P363" i="4" a="1"/>
  <c r="P363" i="4" s="1"/>
  <c r="Z362" i="4"/>
  <c r="X362" i="4"/>
  <c r="W362" i="4"/>
  <c r="V362" i="4"/>
  <c r="T362" i="4"/>
  <c r="S362" i="4"/>
  <c r="R362" i="4"/>
  <c r="Q362" i="4"/>
  <c r="P362" i="4" a="1"/>
  <c r="P362" i="4" s="1"/>
  <c r="Z361" i="4"/>
  <c r="X361" i="4"/>
  <c r="W361" i="4"/>
  <c r="V361" i="4"/>
  <c r="T361" i="4"/>
  <c r="S361" i="4"/>
  <c r="R361" i="4"/>
  <c r="Q361" i="4"/>
  <c r="P361" i="4" a="1"/>
  <c r="P361" i="4" s="1"/>
  <c r="Z360" i="4"/>
  <c r="X360" i="4"/>
  <c r="W360" i="4"/>
  <c r="V360" i="4"/>
  <c r="T360" i="4"/>
  <c r="S360" i="4"/>
  <c r="R360" i="4"/>
  <c r="Q360" i="4"/>
  <c r="P360" i="4" a="1"/>
  <c r="P360" i="4" s="1"/>
  <c r="Z359" i="4"/>
  <c r="X359" i="4"/>
  <c r="W359" i="4"/>
  <c r="V359" i="4"/>
  <c r="T359" i="4"/>
  <c r="S359" i="4"/>
  <c r="R359" i="4"/>
  <c r="Q359" i="4"/>
  <c r="P359" i="4" a="1"/>
  <c r="P359" i="4" s="1"/>
  <c r="Z358" i="4"/>
  <c r="X358" i="4"/>
  <c r="W358" i="4"/>
  <c r="V358" i="4"/>
  <c r="T358" i="4"/>
  <c r="S358" i="4"/>
  <c r="R358" i="4"/>
  <c r="Q358" i="4"/>
  <c r="P358" i="4" a="1"/>
  <c r="P358" i="4" s="1"/>
  <c r="Z357" i="4"/>
  <c r="X357" i="4"/>
  <c r="W357" i="4"/>
  <c r="V357" i="4"/>
  <c r="T357" i="4"/>
  <c r="S357" i="4"/>
  <c r="R357" i="4"/>
  <c r="Q357" i="4"/>
  <c r="P357" i="4" a="1"/>
  <c r="P357" i="4" s="1"/>
  <c r="Z356" i="4"/>
  <c r="X356" i="4"/>
  <c r="W356" i="4"/>
  <c r="V356" i="4"/>
  <c r="T356" i="4"/>
  <c r="S356" i="4"/>
  <c r="R356" i="4"/>
  <c r="Q356" i="4"/>
  <c r="P356" i="4" a="1"/>
  <c r="P356" i="4" s="1"/>
  <c r="Z355" i="4"/>
  <c r="X355" i="4"/>
  <c r="W355" i="4"/>
  <c r="V355" i="4"/>
  <c r="T355" i="4"/>
  <c r="S355" i="4"/>
  <c r="R355" i="4"/>
  <c r="Q355" i="4"/>
  <c r="P355" i="4" a="1"/>
  <c r="P355" i="4" s="1"/>
  <c r="Z354" i="4"/>
  <c r="X354" i="4"/>
  <c r="W354" i="4"/>
  <c r="V354" i="4"/>
  <c r="T354" i="4"/>
  <c r="S354" i="4"/>
  <c r="R354" i="4"/>
  <c r="Q354" i="4"/>
  <c r="P354" i="4" a="1"/>
  <c r="P354" i="4" s="1"/>
  <c r="Z353" i="4"/>
  <c r="X353" i="4"/>
  <c r="W353" i="4"/>
  <c r="V353" i="4"/>
  <c r="T353" i="4"/>
  <c r="S353" i="4"/>
  <c r="R353" i="4"/>
  <c r="Q353" i="4"/>
  <c r="P353" i="4" a="1"/>
  <c r="P353" i="4" s="1"/>
  <c r="Z352" i="4"/>
  <c r="X352" i="4"/>
  <c r="W352" i="4"/>
  <c r="V352" i="4"/>
  <c r="T352" i="4"/>
  <c r="S352" i="4"/>
  <c r="R352" i="4"/>
  <c r="Q352" i="4"/>
  <c r="P352" i="4" a="1"/>
  <c r="P352" i="4" s="1"/>
  <c r="Z351" i="4"/>
  <c r="X351" i="4"/>
  <c r="W351" i="4"/>
  <c r="V351" i="4"/>
  <c r="T351" i="4"/>
  <c r="S351" i="4"/>
  <c r="R351" i="4"/>
  <c r="Q351" i="4"/>
  <c r="P351" i="4" a="1"/>
  <c r="P351" i="4" s="1"/>
  <c r="Z350" i="4"/>
  <c r="X350" i="4"/>
  <c r="W350" i="4"/>
  <c r="V350" i="4"/>
  <c r="T350" i="4"/>
  <c r="S350" i="4"/>
  <c r="R350" i="4"/>
  <c r="Q350" i="4"/>
  <c r="P350" i="4" a="1"/>
  <c r="P350" i="4" s="1"/>
  <c r="Z349" i="4"/>
  <c r="X349" i="4"/>
  <c r="W349" i="4"/>
  <c r="V349" i="4"/>
  <c r="T349" i="4"/>
  <c r="S349" i="4"/>
  <c r="R349" i="4"/>
  <c r="Q349" i="4"/>
  <c r="P349" i="4" a="1"/>
  <c r="P349" i="4" s="1"/>
  <c r="Z348" i="4"/>
  <c r="X348" i="4"/>
  <c r="W348" i="4"/>
  <c r="V348" i="4"/>
  <c r="T348" i="4"/>
  <c r="S348" i="4"/>
  <c r="R348" i="4"/>
  <c r="Q348" i="4"/>
  <c r="P348" i="4" a="1"/>
  <c r="P348" i="4" s="1"/>
  <c r="Z347" i="4"/>
  <c r="X347" i="4"/>
  <c r="W347" i="4"/>
  <c r="V347" i="4"/>
  <c r="T347" i="4"/>
  <c r="S347" i="4"/>
  <c r="R347" i="4"/>
  <c r="Q347" i="4"/>
  <c r="P347" i="4" a="1"/>
  <c r="P347" i="4" s="1"/>
  <c r="Z346" i="4"/>
  <c r="X346" i="4"/>
  <c r="W346" i="4"/>
  <c r="V346" i="4"/>
  <c r="T346" i="4"/>
  <c r="S346" i="4"/>
  <c r="R346" i="4"/>
  <c r="Q346" i="4"/>
  <c r="P346" i="4" a="1"/>
  <c r="P346" i="4" s="1"/>
  <c r="Z345" i="4"/>
  <c r="X345" i="4"/>
  <c r="W345" i="4"/>
  <c r="V345" i="4"/>
  <c r="T345" i="4"/>
  <c r="S345" i="4"/>
  <c r="R345" i="4"/>
  <c r="Q345" i="4"/>
  <c r="P345" i="4" a="1"/>
  <c r="P345" i="4" s="1"/>
  <c r="Z344" i="4"/>
  <c r="X344" i="4"/>
  <c r="W344" i="4"/>
  <c r="V344" i="4"/>
  <c r="T344" i="4"/>
  <c r="S344" i="4"/>
  <c r="R344" i="4"/>
  <c r="Q344" i="4"/>
  <c r="P344" i="4" a="1"/>
  <c r="P344" i="4" s="1"/>
  <c r="Z343" i="4"/>
  <c r="X343" i="4"/>
  <c r="W343" i="4"/>
  <c r="V343" i="4"/>
  <c r="T343" i="4"/>
  <c r="S343" i="4"/>
  <c r="R343" i="4"/>
  <c r="Q343" i="4"/>
  <c r="P343" i="4" a="1"/>
  <c r="P343" i="4" s="1"/>
  <c r="Z342" i="4"/>
  <c r="X342" i="4"/>
  <c r="W342" i="4"/>
  <c r="V342" i="4"/>
  <c r="T342" i="4"/>
  <c r="S342" i="4"/>
  <c r="R342" i="4"/>
  <c r="Q342" i="4"/>
  <c r="P342" i="4" a="1"/>
  <c r="P342" i="4" s="1"/>
  <c r="Z341" i="4"/>
  <c r="X341" i="4"/>
  <c r="W341" i="4"/>
  <c r="V341" i="4"/>
  <c r="T341" i="4"/>
  <c r="S341" i="4"/>
  <c r="R341" i="4"/>
  <c r="Q341" i="4"/>
  <c r="P341" i="4" a="1"/>
  <c r="P341" i="4" s="1"/>
  <c r="Z340" i="4"/>
  <c r="X340" i="4"/>
  <c r="W340" i="4"/>
  <c r="V340" i="4"/>
  <c r="T340" i="4"/>
  <c r="S340" i="4"/>
  <c r="R340" i="4"/>
  <c r="Q340" i="4"/>
  <c r="P340" i="4" a="1"/>
  <c r="P340" i="4" s="1"/>
  <c r="Z339" i="4"/>
  <c r="X339" i="4"/>
  <c r="W339" i="4"/>
  <c r="V339" i="4"/>
  <c r="T339" i="4"/>
  <c r="S339" i="4"/>
  <c r="R339" i="4"/>
  <c r="Q339" i="4"/>
  <c r="P339" i="4" a="1"/>
  <c r="P339" i="4" s="1"/>
  <c r="Z338" i="4"/>
  <c r="X338" i="4"/>
  <c r="W338" i="4"/>
  <c r="V338" i="4"/>
  <c r="T338" i="4"/>
  <c r="S338" i="4"/>
  <c r="R338" i="4"/>
  <c r="Q338" i="4"/>
  <c r="P338" i="4" a="1"/>
  <c r="P338" i="4" s="1"/>
  <c r="Z337" i="4"/>
  <c r="X337" i="4"/>
  <c r="W337" i="4"/>
  <c r="V337" i="4"/>
  <c r="T337" i="4"/>
  <c r="S337" i="4"/>
  <c r="R337" i="4"/>
  <c r="Q337" i="4"/>
  <c r="P337" i="4" a="1"/>
  <c r="P337" i="4" s="1"/>
  <c r="Z336" i="4"/>
  <c r="X336" i="4"/>
  <c r="W336" i="4"/>
  <c r="V336" i="4"/>
  <c r="T336" i="4"/>
  <c r="S336" i="4"/>
  <c r="R336" i="4"/>
  <c r="Q336" i="4"/>
  <c r="P336" i="4" a="1"/>
  <c r="P336" i="4" s="1"/>
  <c r="Z335" i="4"/>
  <c r="X335" i="4"/>
  <c r="W335" i="4"/>
  <c r="V335" i="4"/>
  <c r="T335" i="4"/>
  <c r="S335" i="4"/>
  <c r="R335" i="4"/>
  <c r="Q335" i="4"/>
  <c r="P335" i="4" a="1"/>
  <c r="P335" i="4" s="1"/>
  <c r="Z334" i="4"/>
  <c r="X334" i="4"/>
  <c r="W334" i="4"/>
  <c r="V334" i="4"/>
  <c r="T334" i="4"/>
  <c r="S334" i="4"/>
  <c r="R334" i="4"/>
  <c r="Q334" i="4"/>
  <c r="P334" i="4" a="1"/>
  <c r="P334" i="4" s="1"/>
  <c r="Z333" i="4"/>
  <c r="X333" i="4"/>
  <c r="W333" i="4"/>
  <c r="V333" i="4"/>
  <c r="T333" i="4"/>
  <c r="S333" i="4"/>
  <c r="R333" i="4"/>
  <c r="Q333" i="4"/>
  <c r="P333" i="4" a="1"/>
  <c r="P333" i="4" s="1"/>
  <c r="Z332" i="4"/>
  <c r="X332" i="4"/>
  <c r="W332" i="4"/>
  <c r="V332" i="4"/>
  <c r="T332" i="4"/>
  <c r="S332" i="4"/>
  <c r="R332" i="4"/>
  <c r="Q332" i="4"/>
  <c r="P332" i="4" a="1"/>
  <c r="P332" i="4" s="1"/>
  <c r="Z331" i="4"/>
  <c r="X331" i="4"/>
  <c r="W331" i="4"/>
  <c r="V331" i="4"/>
  <c r="T331" i="4"/>
  <c r="S331" i="4"/>
  <c r="R331" i="4"/>
  <c r="Q331" i="4"/>
  <c r="P331" i="4" a="1"/>
  <c r="P331" i="4" s="1"/>
  <c r="Z330" i="4"/>
  <c r="X330" i="4"/>
  <c r="W330" i="4"/>
  <c r="V330" i="4"/>
  <c r="T330" i="4"/>
  <c r="S330" i="4"/>
  <c r="R330" i="4"/>
  <c r="Q330" i="4"/>
  <c r="P330" i="4" a="1"/>
  <c r="P330" i="4" s="1"/>
  <c r="Z329" i="4"/>
  <c r="X329" i="4"/>
  <c r="W329" i="4"/>
  <c r="V329" i="4"/>
  <c r="T329" i="4"/>
  <c r="S329" i="4"/>
  <c r="R329" i="4"/>
  <c r="Q329" i="4"/>
  <c r="P329" i="4" a="1"/>
  <c r="P329" i="4" s="1"/>
  <c r="Z328" i="4"/>
  <c r="X328" i="4"/>
  <c r="W328" i="4"/>
  <c r="V328" i="4"/>
  <c r="T328" i="4"/>
  <c r="S328" i="4"/>
  <c r="R328" i="4"/>
  <c r="Q328" i="4"/>
  <c r="P328" i="4" a="1"/>
  <c r="P328" i="4" s="1"/>
  <c r="Z327" i="4"/>
  <c r="X327" i="4"/>
  <c r="W327" i="4"/>
  <c r="V327" i="4"/>
  <c r="T327" i="4"/>
  <c r="S327" i="4"/>
  <c r="R327" i="4"/>
  <c r="Q327" i="4"/>
  <c r="P327" i="4" a="1"/>
  <c r="P327" i="4" s="1"/>
  <c r="Z326" i="4"/>
  <c r="X326" i="4"/>
  <c r="W326" i="4"/>
  <c r="V326" i="4"/>
  <c r="T326" i="4"/>
  <c r="S326" i="4"/>
  <c r="R326" i="4"/>
  <c r="Q326" i="4"/>
  <c r="P326" i="4" a="1"/>
  <c r="P326" i="4" s="1"/>
  <c r="Z325" i="4"/>
  <c r="X325" i="4"/>
  <c r="W325" i="4"/>
  <c r="V325" i="4"/>
  <c r="T325" i="4"/>
  <c r="S325" i="4"/>
  <c r="R325" i="4"/>
  <c r="Q325" i="4"/>
  <c r="P325" i="4" a="1"/>
  <c r="P325" i="4" s="1"/>
  <c r="Z324" i="4"/>
  <c r="X324" i="4"/>
  <c r="W324" i="4"/>
  <c r="V324" i="4"/>
  <c r="T324" i="4"/>
  <c r="S324" i="4"/>
  <c r="R324" i="4"/>
  <c r="Q324" i="4"/>
  <c r="P324" i="4" a="1"/>
  <c r="P324" i="4" s="1"/>
  <c r="Z323" i="4"/>
  <c r="X323" i="4"/>
  <c r="W323" i="4"/>
  <c r="V323" i="4"/>
  <c r="T323" i="4"/>
  <c r="S323" i="4"/>
  <c r="R323" i="4"/>
  <c r="Q323" i="4"/>
  <c r="P323" i="4" a="1"/>
  <c r="P323" i="4" s="1"/>
  <c r="Z322" i="4"/>
  <c r="X322" i="4"/>
  <c r="W322" i="4"/>
  <c r="V322" i="4"/>
  <c r="T322" i="4"/>
  <c r="S322" i="4"/>
  <c r="R322" i="4"/>
  <c r="Q322" i="4"/>
  <c r="P322" i="4" a="1"/>
  <c r="P322" i="4" s="1"/>
  <c r="Z321" i="4"/>
  <c r="X321" i="4"/>
  <c r="W321" i="4"/>
  <c r="V321" i="4"/>
  <c r="T321" i="4"/>
  <c r="S321" i="4"/>
  <c r="R321" i="4"/>
  <c r="Q321" i="4"/>
  <c r="P321" i="4" a="1"/>
  <c r="P321" i="4" s="1"/>
  <c r="Z320" i="4"/>
  <c r="X320" i="4"/>
  <c r="W320" i="4"/>
  <c r="V320" i="4"/>
  <c r="T320" i="4"/>
  <c r="S320" i="4"/>
  <c r="R320" i="4"/>
  <c r="Q320" i="4"/>
  <c r="P320" i="4" a="1"/>
  <c r="P320" i="4" s="1"/>
  <c r="Z319" i="4"/>
  <c r="X319" i="4"/>
  <c r="W319" i="4"/>
  <c r="V319" i="4"/>
  <c r="T319" i="4"/>
  <c r="S319" i="4"/>
  <c r="R319" i="4"/>
  <c r="Q319" i="4"/>
  <c r="P319" i="4" a="1"/>
  <c r="P319" i="4" s="1"/>
  <c r="Z318" i="4"/>
  <c r="X318" i="4"/>
  <c r="W318" i="4"/>
  <c r="V318" i="4"/>
  <c r="T318" i="4"/>
  <c r="S318" i="4"/>
  <c r="R318" i="4"/>
  <c r="Q318" i="4"/>
  <c r="P318" i="4" a="1"/>
  <c r="P318" i="4" s="1"/>
  <c r="Z317" i="4"/>
  <c r="X317" i="4"/>
  <c r="W317" i="4"/>
  <c r="V317" i="4"/>
  <c r="T317" i="4"/>
  <c r="S317" i="4"/>
  <c r="R317" i="4"/>
  <c r="Q317" i="4"/>
  <c r="P317" i="4" a="1"/>
  <c r="P317" i="4" s="1"/>
  <c r="Z316" i="4"/>
  <c r="X316" i="4"/>
  <c r="W316" i="4"/>
  <c r="V316" i="4"/>
  <c r="T316" i="4"/>
  <c r="S316" i="4"/>
  <c r="R316" i="4"/>
  <c r="Q316" i="4"/>
  <c r="P316" i="4" a="1"/>
  <c r="P316" i="4" s="1"/>
  <c r="Z315" i="4"/>
  <c r="X315" i="4"/>
  <c r="W315" i="4"/>
  <c r="V315" i="4"/>
  <c r="T315" i="4"/>
  <c r="S315" i="4"/>
  <c r="R315" i="4"/>
  <c r="Q315" i="4"/>
  <c r="P315" i="4" a="1"/>
  <c r="P315" i="4" s="1"/>
  <c r="Z314" i="4"/>
  <c r="X314" i="4"/>
  <c r="W314" i="4"/>
  <c r="V314" i="4"/>
  <c r="T314" i="4"/>
  <c r="S314" i="4"/>
  <c r="R314" i="4"/>
  <c r="Q314" i="4"/>
  <c r="P314" i="4" a="1"/>
  <c r="P314" i="4" s="1"/>
  <c r="Z313" i="4"/>
  <c r="X313" i="4"/>
  <c r="W313" i="4"/>
  <c r="V313" i="4"/>
  <c r="T313" i="4"/>
  <c r="S313" i="4"/>
  <c r="R313" i="4"/>
  <c r="Q313" i="4"/>
  <c r="P313" i="4" a="1"/>
  <c r="P313" i="4" s="1"/>
  <c r="Z312" i="4"/>
  <c r="X312" i="4"/>
  <c r="W312" i="4"/>
  <c r="V312" i="4"/>
  <c r="T312" i="4"/>
  <c r="S312" i="4"/>
  <c r="R312" i="4"/>
  <c r="Q312" i="4"/>
  <c r="P312" i="4" a="1"/>
  <c r="P312" i="4" s="1"/>
  <c r="Z311" i="4"/>
  <c r="X311" i="4"/>
  <c r="W311" i="4"/>
  <c r="V311" i="4"/>
  <c r="T311" i="4"/>
  <c r="S311" i="4"/>
  <c r="R311" i="4"/>
  <c r="Q311" i="4"/>
  <c r="P311" i="4" a="1"/>
  <c r="P311" i="4" s="1"/>
  <c r="Z310" i="4"/>
  <c r="X310" i="4"/>
  <c r="W310" i="4"/>
  <c r="V310" i="4"/>
  <c r="T310" i="4"/>
  <c r="S310" i="4"/>
  <c r="R310" i="4"/>
  <c r="Q310" i="4"/>
  <c r="P310" i="4" a="1"/>
  <c r="P310" i="4" s="1"/>
  <c r="Z309" i="4"/>
  <c r="X309" i="4"/>
  <c r="W309" i="4"/>
  <c r="V309" i="4"/>
  <c r="T309" i="4"/>
  <c r="S309" i="4"/>
  <c r="R309" i="4"/>
  <c r="Q309" i="4"/>
  <c r="P309" i="4" a="1"/>
  <c r="P309" i="4" s="1"/>
  <c r="Z308" i="4"/>
  <c r="X308" i="4"/>
  <c r="W308" i="4"/>
  <c r="V308" i="4"/>
  <c r="T308" i="4"/>
  <c r="S308" i="4"/>
  <c r="R308" i="4"/>
  <c r="Q308" i="4"/>
  <c r="P308" i="4" a="1"/>
  <c r="P308" i="4" s="1"/>
  <c r="Z307" i="4"/>
  <c r="X307" i="4"/>
  <c r="W307" i="4"/>
  <c r="V307" i="4"/>
  <c r="T307" i="4"/>
  <c r="S307" i="4"/>
  <c r="R307" i="4"/>
  <c r="Q307" i="4"/>
  <c r="P307" i="4" a="1"/>
  <c r="P307" i="4" s="1"/>
  <c r="Z306" i="4"/>
  <c r="X306" i="4"/>
  <c r="W306" i="4"/>
  <c r="V306" i="4"/>
  <c r="T306" i="4"/>
  <c r="S306" i="4"/>
  <c r="R306" i="4"/>
  <c r="Q306" i="4"/>
  <c r="P306" i="4" a="1"/>
  <c r="P306" i="4" s="1"/>
  <c r="Z305" i="4"/>
  <c r="X305" i="4"/>
  <c r="W305" i="4"/>
  <c r="V305" i="4"/>
  <c r="T305" i="4"/>
  <c r="S305" i="4"/>
  <c r="R305" i="4"/>
  <c r="Q305" i="4"/>
  <c r="P305" i="4" a="1"/>
  <c r="P305" i="4" s="1"/>
  <c r="Z304" i="4"/>
  <c r="X304" i="4"/>
  <c r="W304" i="4"/>
  <c r="V304" i="4"/>
  <c r="T304" i="4"/>
  <c r="S304" i="4"/>
  <c r="R304" i="4"/>
  <c r="Q304" i="4"/>
  <c r="P304" i="4" a="1"/>
  <c r="P304" i="4" s="1"/>
  <c r="Z303" i="4"/>
  <c r="X303" i="4"/>
  <c r="W303" i="4"/>
  <c r="V303" i="4"/>
  <c r="T303" i="4"/>
  <c r="S303" i="4"/>
  <c r="R303" i="4"/>
  <c r="Q303" i="4"/>
  <c r="P303" i="4" a="1"/>
  <c r="P303" i="4" s="1"/>
  <c r="Z302" i="4"/>
  <c r="X302" i="4"/>
  <c r="W302" i="4"/>
  <c r="V302" i="4"/>
  <c r="T302" i="4"/>
  <c r="S302" i="4"/>
  <c r="R302" i="4"/>
  <c r="Q302" i="4"/>
  <c r="P302" i="4" a="1"/>
  <c r="P302" i="4" s="1"/>
  <c r="Z301" i="4"/>
  <c r="X301" i="4"/>
  <c r="W301" i="4"/>
  <c r="V301" i="4"/>
  <c r="T301" i="4"/>
  <c r="S301" i="4"/>
  <c r="R301" i="4"/>
  <c r="Q301" i="4"/>
  <c r="P301" i="4" a="1"/>
  <c r="P301" i="4" s="1"/>
  <c r="Z300" i="4"/>
  <c r="X300" i="4"/>
  <c r="W300" i="4"/>
  <c r="V300" i="4"/>
  <c r="T300" i="4"/>
  <c r="S300" i="4"/>
  <c r="R300" i="4"/>
  <c r="Q300" i="4"/>
  <c r="P300" i="4" a="1"/>
  <c r="P300" i="4" s="1"/>
  <c r="Z299" i="4"/>
  <c r="X299" i="4"/>
  <c r="W299" i="4"/>
  <c r="V299" i="4"/>
  <c r="T299" i="4"/>
  <c r="S299" i="4"/>
  <c r="R299" i="4"/>
  <c r="Q299" i="4"/>
  <c r="P299" i="4" a="1"/>
  <c r="P299" i="4" s="1"/>
  <c r="Z298" i="4"/>
  <c r="X298" i="4"/>
  <c r="W298" i="4"/>
  <c r="V298" i="4"/>
  <c r="T298" i="4"/>
  <c r="S298" i="4"/>
  <c r="R298" i="4"/>
  <c r="Q298" i="4"/>
  <c r="P298" i="4" a="1"/>
  <c r="P298" i="4" s="1"/>
  <c r="Z297" i="4"/>
  <c r="X297" i="4"/>
  <c r="W297" i="4"/>
  <c r="V297" i="4"/>
  <c r="T297" i="4"/>
  <c r="S297" i="4"/>
  <c r="R297" i="4"/>
  <c r="Q297" i="4"/>
  <c r="P297" i="4" a="1"/>
  <c r="P297" i="4" s="1"/>
  <c r="Z296" i="4"/>
  <c r="X296" i="4"/>
  <c r="W296" i="4"/>
  <c r="V296" i="4"/>
  <c r="T296" i="4"/>
  <c r="S296" i="4"/>
  <c r="R296" i="4"/>
  <c r="Q296" i="4"/>
  <c r="P296" i="4" a="1"/>
  <c r="P296" i="4" s="1"/>
  <c r="Z295" i="4"/>
  <c r="X295" i="4"/>
  <c r="W295" i="4"/>
  <c r="V295" i="4"/>
  <c r="T295" i="4"/>
  <c r="S295" i="4"/>
  <c r="R295" i="4"/>
  <c r="Q295" i="4"/>
  <c r="P295" i="4" a="1"/>
  <c r="P295" i="4" s="1"/>
  <c r="Z294" i="4"/>
  <c r="X294" i="4"/>
  <c r="W294" i="4"/>
  <c r="V294" i="4"/>
  <c r="T294" i="4"/>
  <c r="S294" i="4"/>
  <c r="R294" i="4"/>
  <c r="Q294" i="4"/>
  <c r="P294" i="4" a="1"/>
  <c r="P294" i="4" s="1"/>
  <c r="Z293" i="4"/>
  <c r="X293" i="4"/>
  <c r="W293" i="4"/>
  <c r="V293" i="4"/>
  <c r="T293" i="4"/>
  <c r="S293" i="4"/>
  <c r="R293" i="4"/>
  <c r="Q293" i="4"/>
  <c r="P293" i="4" a="1"/>
  <c r="P293" i="4" s="1"/>
  <c r="Z292" i="4"/>
  <c r="X292" i="4"/>
  <c r="W292" i="4"/>
  <c r="V292" i="4"/>
  <c r="T292" i="4"/>
  <c r="S292" i="4"/>
  <c r="R292" i="4"/>
  <c r="Q292" i="4"/>
  <c r="P292" i="4" a="1"/>
  <c r="P292" i="4" s="1"/>
  <c r="Z291" i="4"/>
  <c r="X291" i="4"/>
  <c r="W291" i="4"/>
  <c r="V291" i="4"/>
  <c r="T291" i="4"/>
  <c r="S291" i="4"/>
  <c r="R291" i="4"/>
  <c r="Q291" i="4"/>
  <c r="P291" i="4" a="1"/>
  <c r="P291" i="4" s="1"/>
  <c r="Z290" i="4"/>
  <c r="X290" i="4"/>
  <c r="W290" i="4"/>
  <c r="V290" i="4"/>
  <c r="T290" i="4"/>
  <c r="S290" i="4"/>
  <c r="R290" i="4"/>
  <c r="Q290" i="4"/>
  <c r="P290" i="4" a="1"/>
  <c r="P290" i="4" s="1"/>
  <c r="Z289" i="4"/>
  <c r="X289" i="4"/>
  <c r="W289" i="4"/>
  <c r="V289" i="4"/>
  <c r="T289" i="4"/>
  <c r="S289" i="4"/>
  <c r="R289" i="4"/>
  <c r="Q289" i="4"/>
  <c r="P289" i="4" a="1"/>
  <c r="P289" i="4" s="1"/>
  <c r="Z288" i="4"/>
  <c r="X288" i="4"/>
  <c r="W288" i="4"/>
  <c r="V288" i="4"/>
  <c r="T288" i="4"/>
  <c r="S288" i="4"/>
  <c r="R288" i="4"/>
  <c r="Q288" i="4"/>
  <c r="P288" i="4" a="1"/>
  <c r="P288" i="4" s="1"/>
  <c r="Z287" i="4"/>
  <c r="X287" i="4"/>
  <c r="W287" i="4"/>
  <c r="V287" i="4"/>
  <c r="T287" i="4"/>
  <c r="S287" i="4"/>
  <c r="R287" i="4"/>
  <c r="Q287" i="4"/>
  <c r="P287" i="4" a="1"/>
  <c r="P287" i="4" s="1"/>
  <c r="Z286" i="4"/>
  <c r="X286" i="4"/>
  <c r="W286" i="4"/>
  <c r="V286" i="4"/>
  <c r="T286" i="4"/>
  <c r="S286" i="4"/>
  <c r="R286" i="4"/>
  <c r="Q286" i="4"/>
  <c r="P286" i="4" a="1"/>
  <c r="P286" i="4" s="1"/>
  <c r="Z285" i="4"/>
  <c r="X285" i="4"/>
  <c r="W285" i="4"/>
  <c r="V285" i="4"/>
  <c r="T285" i="4"/>
  <c r="S285" i="4"/>
  <c r="R285" i="4"/>
  <c r="Q285" i="4"/>
  <c r="P285" i="4" a="1"/>
  <c r="P285" i="4" s="1"/>
  <c r="Z284" i="4"/>
  <c r="X284" i="4"/>
  <c r="W284" i="4"/>
  <c r="V284" i="4"/>
  <c r="T284" i="4"/>
  <c r="S284" i="4"/>
  <c r="R284" i="4"/>
  <c r="Q284" i="4"/>
  <c r="P284" i="4" a="1"/>
  <c r="P284" i="4" s="1"/>
  <c r="Z283" i="4"/>
  <c r="X283" i="4"/>
  <c r="W283" i="4"/>
  <c r="V283" i="4"/>
  <c r="T283" i="4"/>
  <c r="S283" i="4"/>
  <c r="R283" i="4"/>
  <c r="Q283" i="4"/>
  <c r="P283" i="4" a="1"/>
  <c r="P283" i="4" s="1"/>
  <c r="Z282" i="4"/>
  <c r="X282" i="4"/>
  <c r="W282" i="4"/>
  <c r="V282" i="4"/>
  <c r="T282" i="4"/>
  <c r="S282" i="4"/>
  <c r="R282" i="4"/>
  <c r="Q282" i="4"/>
  <c r="P282" i="4" a="1"/>
  <c r="P282" i="4" s="1"/>
  <c r="Z281" i="4"/>
  <c r="X281" i="4"/>
  <c r="W281" i="4"/>
  <c r="V281" i="4"/>
  <c r="T281" i="4"/>
  <c r="S281" i="4"/>
  <c r="R281" i="4"/>
  <c r="Q281" i="4"/>
  <c r="P281" i="4" a="1"/>
  <c r="P281" i="4" s="1"/>
  <c r="Z280" i="4"/>
  <c r="X280" i="4"/>
  <c r="W280" i="4"/>
  <c r="V280" i="4"/>
  <c r="T280" i="4"/>
  <c r="S280" i="4"/>
  <c r="R280" i="4"/>
  <c r="Q280" i="4"/>
  <c r="P280" i="4" a="1"/>
  <c r="P280" i="4" s="1"/>
  <c r="Z279" i="4"/>
  <c r="X279" i="4"/>
  <c r="W279" i="4"/>
  <c r="V279" i="4"/>
  <c r="T279" i="4"/>
  <c r="S279" i="4"/>
  <c r="R279" i="4"/>
  <c r="Q279" i="4"/>
  <c r="P279" i="4" a="1"/>
  <c r="P279" i="4" s="1"/>
  <c r="Z278" i="4"/>
  <c r="X278" i="4"/>
  <c r="W278" i="4"/>
  <c r="V278" i="4"/>
  <c r="T278" i="4"/>
  <c r="S278" i="4"/>
  <c r="R278" i="4"/>
  <c r="Q278" i="4"/>
  <c r="P278" i="4" a="1"/>
  <c r="P278" i="4" s="1"/>
  <c r="Z277" i="4"/>
  <c r="X277" i="4"/>
  <c r="W277" i="4"/>
  <c r="V277" i="4"/>
  <c r="T277" i="4"/>
  <c r="S277" i="4"/>
  <c r="R277" i="4"/>
  <c r="Q277" i="4"/>
  <c r="P277" i="4" a="1"/>
  <c r="P277" i="4" s="1"/>
  <c r="Z276" i="4"/>
  <c r="X276" i="4"/>
  <c r="W276" i="4"/>
  <c r="V276" i="4"/>
  <c r="T276" i="4"/>
  <c r="S276" i="4"/>
  <c r="R276" i="4"/>
  <c r="Q276" i="4"/>
  <c r="P276" i="4" a="1"/>
  <c r="P276" i="4" s="1"/>
  <c r="Z275" i="4"/>
  <c r="X275" i="4"/>
  <c r="W275" i="4"/>
  <c r="V275" i="4"/>
  <c r="T275" i="4"/>
  <c r="S275" i="4"/>
  <c r="R275" i="4"/>
  <c r="Q275" i="4"/>
  <c r="P275" i="4" a="1"/>
  <c r="P275" i="4" s="1"/>
  <c r="Z274" i="4"/>
  <c r="X274" i="4"/>
  <c r="W274" i="4"/>
  <c r="V274" i="4"/>
  <c r="T274" i="4"/>
  <c r="S274" i="4"/>
  <c r="R274" i="4"/>
  <c r="Q274" i="4"/>
  <c r="P274" i="4" a="1"/>
  <c r="P274" i="4" s="1"/>
  <c r="Z273" i="4"/>
  <c r="X273" i="4"/>
  <c r="W273" i="4"/>
  <c r="V273" i="4"/>
  <c r="T273" i="4"/>
  <c r="S273" i="4"/>
  <c r="R273" i="4"/>
  <c r="Q273" i="4"/>
  <c r="P273" i="4" a="1"/>
  <c r="P273" i="4" s="1"/>
  <c r="Z272" i="4"/>
  <c r="X272" i="4"/>
  <c r="W272" i="4"/>
  <c r="V272" i="4"/>
  <c r="T272" i="4"/>
  <c r="S272" i="4"/>
  <c r="R272" i="4"/>
  <c r="Q272" i="4"/>
  <c r="P272" i="4" a="1"/>
  <c r="P272" i="4" s="1"/>
  <c r="Z271" i="4"/>
  <c r="X271" i="4"/>
  <c r="W271" i="4"/>
  <c r="V271" i="4"/>
  <c r="T271" i="4"/>
  <c r="S271" i="4"/>
  <c r="R271" i="4"/>
  <c r="Q271" i="4"/>
  <c r="P271" i="4" a="1"/>
  <c r="P271" i="4" s="1"/>
  <c r="Z270" i="4"/>
  <c r="X270" i="4"/>
  <c r="W270" i="4"/>
  <c r="V270" i="4"/>
  <c r="T270" i="4"/>
  <c r="S270" i="4"/>
  <c r="R270" i="4"/>
  <c r="Q270" i="4"/>
  <c r="P270" i="4" a="1"/>
  <c r="P270" i="4" s="1"/>
  <c r="Z269" i="4"/>
  <c r="X269" i="4"/>
  <c r="W269" i="4"/>
  <c r="V269" i="4"/>
  <c r="T269" i="4"/>
  <c r="S269" i="4"/>
  <c r="R269" i="4"/>
  <c r="Q269" i="4"/>
  <c r="P269" i="4" a="1"/>
  <c r="P269" i="4" s="1"/>
  <c r="Z268" i="4"/>
  <c r="X268" i="4"/>
  <c r="W268" i="4"/>
  <c r="V268" i="4"/>
  <c r="T268" i="4"/>
  <c r="S268" i="4"/>
  <c r="R268" i="4"/>
  <c r="Q268" i="4"/>
  <c r="P268" i="4" a="1"/>
  <c r="P268" i="4" s="1"/>
  <c r="Z267" i="4"/>
  <c r="X267" i="4"/>
  <c r="W267" i="4"/>
  <c r="V267" i="4"/>
  <c r="T267" i="4"/>
  <c r="S267" i="4"/>
  <c r="R267" i="4"/>
  <c r="Q267" i="4"/>
  <c r="P267" i="4" a="1"/>
  <c r="P267" i="4" s="1"/>
  <c r="Z266" i="4"/>
  <c r="X266" i="4"/>
  <c r="W266" i="4"/>
  <c r="V266" i="4"/>
  <c r="T266" i="4"/>
  <c r="S266" i="4"/>
  <c r="R266" i="4"/>
  <c r="Q266" i="4"/>
  <c r="P266" i="4" a="1"/>
  <c r="P266" i="4" s="1"/>
  <c r="Z265" i="4"/>
  <c r="X265" i="4"/>
  <c r="W265" i="4"/>
  <c r="V265" i="4"/>
  <c r="T265" i="4"/>
  <c r="S265" i="4"/>
  <c r="R265" i="4"/>
  <c r="Q265" i="4"/>
  <c r="P265" i="4" a="1"/>
  <c r="P265" i="4" s="1"/>
  <c r="Z264" i="4"/>
  <c r="X264" i="4"/>
  <c r="W264" i="4"/>
  <c r="V264" i="4"/>
  <c r="T264" i="4"/>
  <c r="S264" i="4"/>
  <c r="R264" i="4"/>
  <c r="Q264" i="4"/>
  <c r="P264" i="4" a="1"/>
  <c r="P264" i="4" s="1"/>
  <c r="Z263" i="4"/>
  <c r="X263" i="4"/>
  <c r="W263" i="4"/>
  <c r="V263" i="4"/>
  <c r="T263" i="4"/>
  <c r="S263" i="4"/>
  <c r="R263" i="4"/>
  <c r="Q263" i="4"/>
  <c r="P263" i="4" a="1"/>
  <c r="P263" i="4" s="1"/>
  <c r="Z262" i="4"/>
  <c r="X262" i="4"/>
  <c r="W262" i="4"/>
  <c r="V262" i="4"/>
  <c r="T262" i="4"/>
  <c r="S262" i="4"/>
  <c r="R262" i="4"/>
  <c r="Q262" i="4"/>
  <c r="P262" i="4" a="1"/>
  <c r="P262" i="4" s="1"/>
  <c r="Z261" i="4"/>
  <c r="X261" i="4"/>
  <c r="W261" i="4"/>
  <c r="V261" i="4"/>
  <c r="T261" i="4"/>
  <c r="S261" i="4"/>
  <c r="R261" i="4"/>
  <c r="Q261" i="4"/>
  <c r="P261" i="4" a="1"/>
  <c r="P261" i="4" s="1"/>
  <c r="Z260" i="4"/>
  <c r="X260" i="4"/>
  <c r="W260" i="4"/>
  <c r="V260" i="4"/>
  <c r="T260" i="4"/>
  <c r="S260" i="4"/>
  <c r="R260" i="4"/>
  <c r="Q260" i="4"/>
  <c r="P260" i="4" a="1"/>
  <c r="P260" i="4" s="1"/>
  <c r="Z259" i="4"/>
  <c r="X259" i="4"/>
  <c r="W259" i="4"/>
  <c r="V259" i="4"/>
  <c r="T259" i="4"/>
  <c r="S259" i="4"/>
  <c r="R259" i="4"/>
  <c r="Q259" i="4"/>
  <c r="P259" i="4" a="1"/>
  <c r="P259" i="4" s="1"/>
  <c r="Z258" i="4"/>
  <c r="X258" i="4"/>
  <c r="W258" i="4"/>
  <c r="V258" i="4"/>
  <c r="T258" i="4"/>
  <c r="S258" i="4"/>
  <c r="R258" i="4"/>
  <c r="Q258" i="4"/>
  <c r="P258" i="4" a="1"/>
  <c r="P258" i="4" s="1"/>
  <c r="Z257" i="4"/>
  <c r="X257" i="4"/>
  <c r="W257" i="4"/>
  <c r="V257" i="4"/>
  <c r="T257" i="4"/>
  <c r="S257" i="4"/>
  <c r="R257" i="4"/>
  <c r="Q257" i="4"/>
  <c r="P257" i="4" a="1"/>
  <c r="P257" i="4" s="1"/>
  <c r="Z256" i="4"/>
  <c r="X256" i="4"/>
  <c r="W256" i="4"/>
  <c r="V256" i="4"/>
  <c r="T256" i="4"/>
  <c r="S256" i="4"/>
  <c r="R256" i="4"/>
  <c r="Q256" i="4"/>
  <c r="P256" i="4" a="1"/>
  <c r="P256" i="4" s="1"/>
  <c r="Z255" i="4"/>
  <c r="X255" i="4"/>
  <c r="W255" i="4"/>
  <c r="V255" i="4"/>
  <c r="T255" i="4"/>
  <c r="S255" i="4"/>
  <c r="R255" i="4"/>
  <c r="Q255" i="4"/>
  <c r="P255" i="4" a="1"/>
  <c r="P255" i="4" s="1"/>
  <c r="Z254" i="4"/>
  <c r="X254" i="4"/>
  <c r="W254" i="4"/>
  <c r="V254" i="4"/>
  <c r="T254" i="4"/>
  <c r="S254" i="4"/>
  <c r="R254" i="4"/>
  <c r="Q254" i="4"/>
  <c r="P254" i="4" a="1"/>
  <c r="P254" i="4" s="1"/>
  <c r="Z253" i="4"/>
  <c r="X253" i="4"/>
  <c r="W253" i="4"/>
  <c r="V253" i="4"/>
  <c r="T253" i="4"/>
  <c r="S253" i="4"/>
  <c r="R253" i="4"/>
  <c r="Q253" i="4"/>
  <c r="P253" i="4" a="1"/>
  <c r="P253" i="4" s="1"/>
  <c r="Z252" i="4"/>
  <c r="X252" i="4"/>
  <c r="W252" i="4"/>
  <c r="V252" i="4"/>
  <c r="T252" i="4"/>
  <c r="S252" i="4"/>
  <c r="R252" i="4"/>
  <c r="Q252" i="4"/>
  <c r="P252" i="4" a="1"/>
  <c r="P252" i="4" s="1"/>
  <c r="Z251" i="4"/>
  <c r="X251" i="4"/>
  <c r="W251" i="4"/>
  <c r="V251" i="4"/>
  <c r="T251" i="4"/>
  <c r="S251" i="4"/>
  <c r="R251" i="4"/>
  <c r="Q251" i="4"/>
  <c r="P251" i="4" a="1"/>
  <c r="P251" i="4" s="1"/>
  <c r="Z250" i="4"/>
  <c r="X250" i="4"/>
  <c r="W250" i="4"/>
  <c r="V250" i="4"/>
  <c r="T250" i="4"/>
  <c r="S250" i="4"/>
  <c r="R250" i="4"/>
  <c r="Q250" i="4"/>
  <c r="P250" i="4" a="1"/>
  <c r="P250" i="4" s="1"/>
  <c r="Z249" i="4"/>
  <c r="X249" i="4"/>
  <c r="W249" i="4"/>
  <c r="V249" i="4"/>
  <c r="T249" i="4"/>
  <c r="S249" i="4"/>
  <c r="R249" i="4"/>
  <c r="Q249" i="4"/>
  <c r="P249" i="4" a="1"/>
  <c r="P249" i="4" s="1"/>
  <c r="Z248" i="4"/>
  <c r="X248" i="4"/>
  <c r="W248" i="4"/>
  <c r="V248" i="4"/>
  <c r="T248" i="4"/>
  <c r="S248" i="4"/>
  <c r="R248" i="4"/>
  <c r="Q248" i="4"/>
  <c r="P248" i="4" a="1"/>
  <c r="P248" i="4" s="1"/>
  <c r="Z247" i="4"/>
  <c r="X247" i="4"/>
  <c r="W247" i="4"/>
  <c r="V247" i="4"/>
  <c r="T247" i="4"/>
  <c r="S247" i="4"/>
  <c r="R247" i="4"/>
  <c r="Q247" i="4"/>
  <c r="P247" i="4" a="1"/>
  <c r="P247" i="4" s="1"/>
  <c r="Z246" i="4"/>
  <c r="X246" i="4"/>
  <c r="W246" i="4"/>
  <c r="V246" i="4"/>
  <c r="T246" i="4"/>
  <c r="S246" i="4"/>
  <c r="R246" i="4"/>
  <c r="Q246" i="4"/>
  <c r="P246" i="4" a="1"/>
  <c r="P246" i="4" s="1"/>
  <c r="Z245" i="4"/>
  <c r="X245" i="4"/>
  <c r="W245" i="4"/>
  <c r="V245" i="4"/>
  <c r="T245" i="4"/>
  <c r="S245" i="4"/>
  <c r="R245" i="4"/>
  <c r="Q245" i="4"/>
  <c r="P245" i="4" a="1"/>
  <c r="P245" i="4" s="1"/>
  <c r="Z244" i="4"/>
  <c r="X244" i="4"/>
  <c r="W244" i="4"/>
  <c r="V244" i="4"/>
  <c r="T244" i="4"/>
  <c r="S244" i="4"/>
  <c r="R244" i="4"/>
  <c r="Q244" i="4"/>
  <c r="P244" i="4" a="1"/>
  <c r="P244" i="4" s="1"/>
  <c r="Z243" i="4"/>
  <c r="X243" i="4"/>
  <c r="W243" i="4"/>
  <c r="V243" i="4"/>
  <c r="T243" i="4"/>
  <c r="S243" i="4"/>
  <c r="R243" i="4"/>
  <c r="Q243" i="4"/>
  <c r="P243" i="4" a="1"/>
  <c r="P243" i="4" s="1"/>
  <c r="Z242" i="4"/>
  <c r="X242" i="4"/>
  <c r="W242" i="4"/>
  <c r="V242" i="4"/>
  <c r="T242" i="4"/>
  <c r="S242" i="4"/>
  <c r="R242" i="4"/>
  <c r="Q242" i="4"/>
  <c r="P242" i="4" a="1"/>
  <c r="P242" i="4" s="1"/>
  <c r="Z241" i="4"/>
  <c r="X241" i="4"/>
  <c r="W241" i="4"/>
  <c r="V241" i="4"/>
  <c r="T241" i="4"/>
  <c r="S241" i="4"/>
  <c r="R241" i="4"/>
  <c r="Q241" i="4"/>
  <c r="P241" i="4" a="1"/>
  <c r="P241" i="4" s="1"/>
  <c r="Z240" i="4"/>
  <c r="X240" i="4"/>
  <c r="W240" i="4"/>
  <c r="V240" i="4"/>
  <c r="T240" i="4"/>
  <c r="S240" i="4"/>
  <c r="R240" i="4"/>
  <c r="Q240" i="4"/>
  <c r="P240" i="4" a="1"/>
  <c r="P240" i="4" s="1"/>
  <c r="Z239" i="4"/>
  <c r="X239" i="4"/>
  <c r="W239" i="4"/>
  <c r="V239" i="4"/>
  <c r="T239" i="4"/>
  <c r="S239" i="4"/>
  <c r="R239" i="4"/>
  <c r="Q239" i="4"/>
  <c r="P239" i="4" a="1"/>
  <c r="P239" i="4" s="1"/>
  <c r="Z238" i="4"/>
  <c r="X238" i="4"/>
  <c r="W238" i="4"/>
  <c r="V238" i="4"/>
  <c r="T238" i="4"/>
  <c r="S238" i="4"/>
  <c r="R238" i="4"/>
  <c r="Q238" i="4"/>
  <c r="P238" i="4" a="1"/>
  <c r="P238" i="4" s="1"/>
  <c r="Z237" i="4"/>
  <c r="X237" i="4"/>
  <c r="W237" i="4"/>
  <c r="V237" i="4"/>
  <c r="T237" i="4"/>
  <c r="S237" i="4"/>
  <c r="R237" i="4"/>
  <c r="Q237" i="4"/>
  <c r="P237" i="4" a="1"/>
  <c r="P237" i="4" s="1"/>
  <c r="Z236" i="4"/>
  <c r="X236" i="4"/>
  <c r="W236" i="4"/>
  <c r="V236" i="4"/>
  <c r="T236" i="4"/>
  <c r="S236" i="4"/>
  <c r="R236" i="4"/>
  <c r="Q236" i="4"/>
  <c r="P236" i="4" a="1"/>
  <c r="P236" i="4" s="1"/>
  <c r="Z235" i="4"/>
  <c r="X235" i="4"/>
  <c r="W235" i="4"/>
  <c r="V235" i="4"/>
  <c r="T235" i="4"/>
  <c r="S235" i="4"/>
  <c r="R235" i="4"/>
  <c r="Q235" i="4"/>
  <c r="P235" i="4" a="1"/>
  <c r="P235" i="4" s="1"/>
  <c r="Z234" i="4"/>
  <c r="X234" i="4"/>
  <c r="W234" i="4"/>
  <c r="V234" i="4"/>
  <c r="T234" i="4"/>
  <c r="S234" i="4"/>
  <c r="R234" i="4"/>
  <c r="Q234" i="4"/>
  <c r="P234" i="4" a="1"/>
  <c r="P234" i="4" s="1"/>
  <c r="Z233" i="4"/>
  <c r="X233" i="4"/>
  <c r="W233" i="4"/>
  <c r="V233" i="4"/>
  <c r="T233" i="4"/>
  <c r="S233" i="4"/>
  <c r="R233" i="4"/>
  <c r="Q233" i="4"/>
  <c r="P233" i="4" a="1"/>
  <c r="P233" i="4" s="1"/>
  <c r="Z232" i="4"/>
  <c r="X232" i="4"/>
  <c r="W232" i="4"/>
  <c r="V232" i="4"/>
  <c r="T232" i="4"/>
  <c r="S232" i="4"/>
  <c r="R232" i="4"/>
  <c r="Q232" i="4"/>
  <c r="P232" i="4" a="1"/>
  <c r="P232" i="4" s="1"/>
  <c r="Z231" i="4"/>
  <c r="X231" i="4"/>
  <c r="W231" i="4"/>
  <c r="V231" i="4"/>
  <c r="T231" i="4"/>
  <c r="S231" i="4"/>
  <c r="R231" i="4"/>
  <c r="Q231" i="4"/>
  <c r="P231" i="4" a="1"/>
  <c r="P231" i="4" s="1"/>
  <c r="Z230" i="4"/>
  <c r="X230" i="4"/>
  <c r="W230" i="4"/>
  <c r="V230" i="4"/>
  <c r="T230" i="4"/>
  <c r="S230" i="4"/>
  <c r="R230" i="4"/>
  <c r="Q230" i="4"/>
  <c r="P230" i="4" a="1"/>
  <c r="P230" i="4" s="1"/>
  <c r="Z229" i="4"/>
  <c r="X229" i="4"/>
  <c r="W229" i="4"/>
  <c r="V229" i="4"/>
  <c r="T229" i="4"/>
  <c r="S229" i="4"/>
  <c r="R229" i="4"/>
  <c r="Q229" i="4"/>
  <c r="P229" i="4" a="1"/>
  <c r="P229" i="4" s="1"/>
  <c r="Z228" i="4"/>
  <c r="X228" i="4"/>
  <c r="W228" i="4"/>
  <c r="V228" i="4"/>
  <c r="T228" i="4"/>
  <c r="S228" i="4"/>
  <c r="R228" i="4"/>
  <c r="Q228" i="4"/>
  <c r="P228" i="4" a="1"/>
  <c r="P228" i="4" s="1"/>
  <c r="Z227" i="4"/>
  <c r="X227" i="4"/>
  <c r="W227" i="4"/>
  <c r="V227" i="4"/>
  <c r="T227" i="4"/>
  <c r="S227" i="4"/>
  <c r="R227" i="4"/>
  <c r="Q227" i="4"/>
  <c r="P227" i="4" a="1"/>
  <c r="P227" i="4" s="1"/>
  <c r="Z226" i="4"/>
  <c r="X226" i="4"/>
  <c r="W226" i="4"/>
  <c r="V226" i="4"/>
  <c r="T226" i="4"/>
  <c r="S226" i="4"/>
  <c r="R226" i="4"/>
  <c r="Q226" i="4"/>
  <c r="P226" i="4" a="1"/>
  <c r="P226" i="4" s="1"/>
  <c r="Z225" i="4"/>
  <c r="X225" i="4"/>
  <c r="W225" i="4"/>
  <c r="V225" i="4"/>
  <c r="T225" i="4"/>
  <c r="S225" i="4"/>
  <c r="R225" i="4"/>
  <c r="Q225" i="4"/>
  <c r="P225" i="4" a="1"/>
  <c r="P225" i="4" s="1"/>
  <c r="Z224" i="4"/>
  <c r="X224" i="4"/>
  <c r="W224" i="4"/>
  <c r="V224" i="4"/>
  <c r="T224" i="4"/>
  <c r="S224" i="4"/>
  <c r="R224" i="4"/>
  <c r="Q224" i="4"/>
  <c r="P224" i="4" a="1"/>
  <c r="P224" i="4" s="1"/>
  <c r="Z223" i="4"/>
  <c r="X223" i="4"/>
  <c r="W223" i="4"/>
  <c r="V223" i="4"/>
  <c r="T223" i="4"/>
  <c r="S223" i="4"/>
  <c r="R223" i="4"/>
  <c r="Q223" i="4"/>
  <c r="P223" i="4" a="1"/>
  <c r="P223" i="4" s="1"/>
  <c r="Z222" i="4"/>
  <c r="X222" i="4"/>
  <c r="W222" i="4"/>
  <c r="V222" i="4"/>
  <c r="T222" i="4"/>
  <c r="S222" i="4"/>
  <c r="R222" i="4"/>
  <c r="Q222" i="4"/>
  <c r="P222" i="4" a="1"/>
  <c r="P222" i="4" s="1"/>
  <c r="Z221" i="4"/>
  <c r="X221" i="4"/>
  <c r="W221" i="4"/>
  <c r="V221" i="4"/>
  <c r="T221" i="4"/>
  <c r="S221" i="4"/>
  <c r="R221" i="4"/>
  <c r="Q221" i="4"/>
  <c r="P221" i="4" a="1"/>
  <c r="P221" i="4" s="1"/>
  <c r="Z220" i="4"/>
  <c r="X220" i="4"/>
  <c r="W220" i="4"/>
  <c r="V220" i="4"/>
  <c r="T220" i="4"/>
  <c r="S220" i="4"/>
  <c r="R220" i="4"/>
  <c r="Q220" i="4"/>
  <c r="P220" i="4" a="1"/>
  <c r="P220" i="4" s="1"/>
  <c r="Z219" i="4"/>
  <c r="X219" i="4"/>
  <c r="W219" i="4"/>
  <c r="V219" i="4"/>
  <c r="T219" i="4"/>
  <c r="S219" i="4"/>
  <c r="R219" i="4"/>
  <c r="Q219" i="4"/>
  <c r="P219" i="4" a="1"/>
  <c r="P219" i="4" s="1"/>
  <c r="Z218" i="4"/>
  <c r="X218" i="4"/>
  <c r="W218" i="4"/>
  <c r="V218" i="4"/>
  <c r="T218" i="4"/>
  <c r="S218" i="4"/>
  <c r="R218" i="4"/>
  <c r="Q218" i="4"/>
  <c r="P218" i="4" a="1"/>
  <c r="P218" i="4" s="1"/>
  <c r="Z217" i="4"/>
  <c r="X217" i="4"/>
  <c r="W217" i="4"/>
  <c r="V217" i="4"/>
  <c r="T217" i="4"/>
  <c r="S217" i="4"/>
  <c r="R217" i="4"/>
  <c r="Q217" i="4"/>
  <c r="P217" i="4" a="1"/>
  <c r="P217" i="4" s="1"/>
  <c r="Z216" i="4"/>
  <c r="X216" i="4"/>
  <c r="W216" i="4"/>
  <c r="V216" i="4"/>
  <c r="T216" i="4"/>
  <c r="S216" i="4"/>
  <c r="R216" i="4"/>
  <c r="Q216" i="4"/>
  <c r="P216" i="4" a="1"/>
  <c r="P216" i="4" s="1"/>
  <c r="Z215" i="4"/>
  <c r="X215" i="4"/>
  <c r="W215" i="4"/>
  <c r="V215" i="4"/>
  <c r="T215" i="4"/>
  <c r="S215" i="4"/>
  <c r="R215" i="4"/>
  <c r="Q215" i="4"/>
  <c r="P215" i="4" a="1"/>
  <c r="P215" i="4" s="1"/>
  <c r="Z214" i="4"/>
  <c r="X214" i="4"/>
  <c r="W214" i="4"/>
  <c r="V214" i="4"/>
  <c r="T214" i="4"/>
  <c r="S214" i="4"/>
  <c r="R214" i="4"/>
  <c r="Q214" i="4"/>
  <c r="P214" i="4" a="1"/>
  <c r="P214" i="4" s="1"/>
  <c r="Z213" i="4"/>
  <c r="X213" i="4"/>
  <c r="W213" i="4"/>
  <c r="V213" i="4"/>
  <c r="T213" i="4"/>
  <c r="S213" i="4"/>
  <c r="R213" i="4"/>
  <c r="Q213" i="4"/>
  <c r="P213" i="4" a="1"/>
  <c r="P213" i="4" s="1"/>
  <c r="Z212" i="4"/>
  <c r="X212" i="4"/>
  <c r="W212" i="4"/>
  <c r="V212" i="4"/>
  <c r="T212" i="4"/>
  <c r="S212" i="4"/>
  <c r="R212" i="4"/>
  <c r="Q212" i="4"/>
  <c r="P212" i="4" a="1"/>
  <c r="P212" i="4" s="1"/>
  <c r="Z211" i="4"/>
  <c r="X211" i="4"/>
  <c r="W211" i="4"/>
  <c r="V211" i="4"/>
  <c r="T211" i="4"/>
  <c r="S211" i="4"/>
  <c r="R211" i="4"/>
  <c r="Q211" i="4"/>
  <c r="P211" i="4" a="1"/>
  <c r="P211" i="4" s="1"/>
  <c r="Z210" i="4"/>
  <c r="X210" i="4"/>
  <c r="W210" i="4"/>
  <c r="V210" i="4"/>
  <c r="T210" i="4"/>
  <c r="S210" i="4"/>
  <c r="R210" i="4"/>
  <c r="Q210" i="4"/>
  <c r="P210" i="4" a="1"/>
  <c r="P210" i="4" s="1"/>
  <c r="Z209" i="4"/>
  <c r="X209" i="4"/>
  <c r="W209" i="4"/>
  <c r="V209" i="4"/>
  <c r="T209" i="4"/>
  <c r="S209" i="4"/>
  <c r="R209" i="4"/>
  <c r="Q209" i="4"/>
  <c r="P209" i="4" a="1"/>
  <c r="P209" i="4" s="1"/>
  <c r="Z208" i="4"/>
  <c r="X208" i="4"/>
  <c r="W208" i="4"/>
  <c r="V208" i="4"/>
  <c r="T208" i="4"/>
  <c r="S208" i="4"/>
  <c r="R208" i="4"/>
  <c r="Q208" i="4"/>
  <c r="P208" i="4" a="1"/>
  <c r="P208" i="4" s="1"/>
  <c r="Z207" i="4"/>
  <c r="X207" i="4"/>
  <c r="W207" i="4"/>
  <c r="V207" i="4"/>
  <c r="T207" i="4"/>
  <c r="S207" i="4"/>
  <c r="R207" i="4"/>
  <c r="Q207" i="4"/>
  <c r="P207" i="4" a="1"/>
  <c r="P207" i="4" s="1"/>
  <c r="Z206" i="4"/>
  <c r="X206" i="4"/>
  <c r="W206" i="4"/>
  <c r="V206" i="4"/>
  <c r="T206" i="4"/>
  <c r="S206" i="4"/>
  <c r="R206" i="4"/>
  <c r="Q206" i="4"/>
  <c r="P206" i="4" a="1"/>
  <c r="P206" i="4" s="1"/>
  <c r="Z205" i="4"/>
  <c r="X205" i="4"/>
  <c r="W205" i="4"/>
  <c r="V205" i="4"/>
  <c r="T205" i="4"/>
  <c r="S205" i="4"/>
  <c r="R205" i="4"/>
  <c r="Q205" i="4"/>
  <c r="P205" i="4" a="1"/>
  <c r="P205" i="4" s="1"/>
  <c r="Z204" i="4"/>
  <c r="X204" i="4"/>
  <c r="W204" i="4"/>
  <c r="V204" i="4"/>
  <c r="T204" i="4"/>
  <c r="S204" i="4"/>
  <c r="R204" i="4"/>
  <c r="Q204" i="4"/>
  <c r="P204" i="4" a="1"/>
  <c r="P204" i="4" s="1"/>
  <c r="Z203" i="4"/>
  <c r="X203" i="4"/>
  <c r="W203" i="4"/>
  <c r="V203" i="4"/>
  <c r="T203" i="4"/>
  <c r="S203" i="4"/>
  <c r="R203" i="4"/>
  <c r="Q203" i="4"/>
  <c r="P203" i="4" a="1"/>
  <c r="P203" i="4" s="1"/>
  <c r="Z202" i="4"/>
  <c r="X202" i="4"/>
  <c r="W202" i="4"/>
  <c r="V202" i="4"/>
  <c r="T202" i="4"/>
  <c r="S202" i="4"/>
  <c r="R202" i="4"/>
  <c r="Q202" i="4"/>
  <c r="P202" i="4" a="1"/>
  <c r="P202" i="4" s="1"/>
  <c r="Z201" i="4"/>
  <c r="X201" i="4"/>
  <c r="W201" i="4"/>
  <c r="V201" i="4"/>
  <c r="T201" i="4"/>
  <c r="S201" i="4"/>
  <c r="R201" i="4"/>
  <c r="Q201" i="4"/>
  <c r="P201" i="4" a="1"/>
  <c r="P201" i="4" s="1"/>
  <c r="Z200" i="4"/>
  <c r="X200" i="4"/>
  <c r="W200" i="4"/>
  <c r="V200" i="4"/>
  <c r="T200" i="4"/>
  <c r="S200" i="4"/>
  <c r="R200" i="4"/>
  <c r="Q200" i="4"/>
  <c r="P200" i="4" a="1"/>
  <c r="P200" i="4" s="1"/>
  <c r="Z199" i="4"/>
  <c r="X199" i="4"/>
  <c r="W199" i="4"/>
  <c r="V199" i="4"/>
  <c r="T199" i="4"/>
  <c r="S199" i="4"/>
  <c r="R199" i="4"/>
  <c r="Q199" i="4"/>
  <c r="P199" i="4" a="1"/>
  <c r="P199" i="4" s="1"/>
  <c r="Z198" i="4"/>
  <c r="X198" i="4"/>
  <c r="W198" i="4"/>
  <c r="V198" i="4"/>
  <c r="T198" i="4"/>
  <c r="S198" i="4"/>
  <c r="R198" i="4"/>
  <c r="Q198" i="4"/>
  <c r="P198" i="4" a="1"/>
  <c r="P198" i="4" s="1"/>
  <c r="Z197" i="4"/>
  <c r="X197" i="4"/>
  <c r="W197" i="4"/>
  <c r="V197" i="4"/>
  <c r="T197" i="4"/>
  <c r="S197" i="4"/>
  <c r="R197" i="4"/>
  <c r="Q197" i="4"/>
  <c r="P197" i="4" a="1"/>
  <c r="P197" i="4" s="1"/>
  <c r="Z196" i="4"/>
  <c r="X196" i="4"/>
  <c r="W196" i="4"/>
  <c r="V196" i="4"/>
  <c r="T196" i="4"/>
  <c r="S196" i="4"/>
  <c r="R196" i="4"/>
  <c r="Q196" i="4"/>
  <c r="P196" i="4" a="1"/>
  <c r="P196" i="4" s="1"/>
  <c r="Z195" i="4"/>
  <c r="X195" i="4"/>
  <c r="W195" i="4"/>
  <c r="V195" i="4"/>
  <c r="T195" i="4"/>
  <c r="S195" i="4"/>
  <c r="R195" i="4"/>
  <c r="Q195" i="4"/>
  <c r="P195" i="4" a="1"/>
  <c r="P195" i="4" s="1"/>
  <c r="Z194" i="4"/>
  <c r="X194" i="4"/>
  <c r="W194" i="4"/>
  <c r="V194" i="4"/>
  <c r="T194" i="4"/>
  <c r="S194" i="4"/>
  <c r="R194" i="4"/>
  <c r="Q194" i="4"/>
  <c r="P194" i="4" a="1"/>
  <c r="P194" i="4" s="1"/>
  <c r="Z193" i="4"/>
  <c r="X193" i="4"/>
  <c r="W193" i="4"/>
  <c r="V193" i="4"/>
  <c r="T193" i="4"/>
  <c r="S193" i="4"/>
  <c r="R193" i="4"/>
  <c r="Q193" i="4"/>
  <c r="P193" i="4" a="1"/>
  <c r="P193" i="4" s="1"/>
  <c r="Z192" i="4"/>
  <c r="X192" i="4"/>
  <c r="W192" i="4"/>
  <c r="V192" i="4"/>
  <c r="T192" i="4"/>
  <c r="S192" i="4"/>
  <c r="R192" i="4"/>
  <c r="Q192" i="4"/>
  <c r="P192" i="4" a="1"/>
  <c r="P192" i="4" s="1"/>
  <c r="Z191" i="4"/>
  <c r="X191" i="4"/>
  <c r="W191" i="4"/>
  <c r="V191" i="4"/>
  <c r="T191" i="4"/>
  <c r="S191" i="4"/>
  <c r="R191" i="4"/>
  <c r="Q191" i="4"/>
  <c r="P191" i="4" a="1"/>
  <c r="P191" i="4" s="1"/>
  <c r="Z190" i="4"/>
  <c r="X190" i="4"/>
  <c r="W190" i="4"/>
  <c r="V190" i="4"/>
  <c r="T190" i="4"/>
  <c r="S190" i="4"/>
  <c r="R190" i="4"/>
  <c r="Q190" i="4"/>
  <c r="P190" i="4" a="1"/>
  <c r="P190" i="4" s="1"/>
  <c r="Z189" i="4"/>
  <c r="X189" i="4"/>
  <c r="W189" i="4"/>
  <c r="V189" i="4"/>
  <c r="T189" i="4"/>
  <c r="S189" i="4"/>
  <c r="R189" i="4"/>
  <c r="Q189" i="4"/>
  <c r="P189" i="4" a="1"/>
  <c r="P189" i="4" s="1"/>
  <c r="Z188" i="4"/>
  <c r="X188" i="4"/>
  <c r="W188" i="4"/>
  <c r="V188" i="4"/>
  <c r="T188" i="4"/>
  <c r="S188" i="4"/>
  <c r="R188" i="4"/>
  <c r="Q188" i="4"/>
  <c r="P188" i="4" a="1"/>
  <c r="P188" i="4" s="1"/>
  <c r="Z187" i="4"/>
  <c r="X187" i="4"/>
  <c r="W187" i="4"/>
  <c r="V187" i="4"/>
  <c r="T187" i="4"/>
  <c r="S187" i="4"/>
  <c r="R187" i="4"/>
  <c r="Q187" i="4"/>
  <c r="P187" i="4" a="1"/>
  <c r="P187" i="4" s="1"/>
  <c r="Z186" i="4"/>
  <c r="X186" i="4"/>
  <c r="W186" i="4"/>
  <c r="V186" i="4"/>
  <c r="T186" i="4"/>
  <c r="S186" i="4"/>
  <c r="R186" i="4"/>
  <c r="Q186" i="4"/>
  <c r="P186" i="4" a="1"/>
  <c r="P186" i="4" s="1"/>
  <c r="Z185" i="4"/>
  <c r="X185" i="4"/>
  <c r="W185" i="4"/>
  <c r="V185" i="4"/>
  <c r="T185" i="4"/>
  <c r="S185" i="4"/>
  <c r="R185" i="4"/>
  <c r="Q185" i="4"/>
  <c r="P185" i="4" a="1"/>
  <c r="P185" i="4" s="1"/>
  <c r="Z184" i="4"/>
  <c r="X184" i="4"/>
  <c r="W184" i="4"/>
  <c r="V184" i="4"/>
  <c r="T184" i="4"/>
  <c r="S184" i="4"/>
  <c r="R184" i="4"/>
  <c r="Q184" i="4"/>
  <c r="P184" i="4" a="1"/>
  <c r="P184" i="4" s="1"/>
  <c r="Z183" i="4"/>
  <c r="X183" i="4"/>
  <c r="W183" i="4"/>
  <c r="V183" i="4"/>
  <c r="T183" i="4"/>
  <c r="S183" i="4"/>
  <c r="R183" i="4"/>
  <c r="Q183" i="4"/>
  <c r="P183" i="4" a="1"/>
  <c r="P183" i="4" s="1"/>
  <c r="Z182" i="4"/>
  <c r="X182" i="4"/>
  <c r="W182" i="4"/>
  <c r="V182" i="4"/>
  <c r="T182" i="4"/>
  <c r="S182" i="4"/>
  <c r="R182" i="4"/>
  <c r="Q182" i="4"/>
  <c r="P182" i="4" a="1"/>
  <c r="P182" i="4" s="1"/>
  <c r="Z181" i="4"/>
  <c r="X181" i="4"/>
  <c r="W181" i="4"/>
  <c r="V181" i="4"/>
  <c r="T181" i="4"/>
  <c r="S181" i="4"/>
  <c r="R181" i="4"/>
  <c r="Q181" i="4"/>
  <c r="P181" i="4" a="1"/>
  <c r="P181" i="4" s="1"/>
  <c r="Z180" i="4"/>
  <c r="X180" i="4"/>
  <c r="W180" i="4"/>
  <c r="V180" i="4"/>
  <c r="T180" i="4"/>
  <c r="S180" i="4"/>
  <c r="R180" i="4"/>
  <c r="Q180" i="4"/>
  <c r="P180" i="4" a="1"/>
  <c r="P180" i="4" s="1"/>
  <c r="Z179" i="4"/>
  <c r="X179" i="4"/>
  <c r="W179" i="4"/>
  <c r="V179" i="4"/>
  <c r="T179" i="4"/>
  <c r="S179" i="4"/>
  <c r="R179" i="4"/>
  <c r="Q179" i="4"/>
  <c r="P179" i="4" a="1"/>
  <c r="P179" i="4" s="1"/>
  <c r="Z178" i="4"/>
  <c r="X178" i="4"/>
  <c r="W178" i="4"/>
  <c r="V178" i="4"/>
  <c r="T178" i="4"/>
  <c r="S178" i="4"/>
  <c r="R178" i="4"/>
  <c r="Q178" i="4"/>
  <c r="P178" i="4" a="1"/>
  <c r="P178" i="4" s="1"/>
  <c r="Z177" i="4"/>
  <c r="X177" i="4"/>
  <c r="W177" i="4"/>
  <c r="V177" i="4"/>
  <c r="T177" i="4"/>
  <c r="S177" i="4"/>
  <c r="R177" i="4"/>
  <c r="Q177" i="4"/>
  <c r="P177" i="4" a="1"/>
  <c r="P177" i="4" s="1"/>
  <c r="Z176" i="4"/>
  <c r="X176" i="4"/>
  <c r="W176" i="4"/>
  <c r="V176" i="4"/>
  <c r="T176" i="4"/>
  <c r="S176" i="4"/>
  <c r="R176" i="4"/>
  <c r="Q176" i="4"/>
  <c r="P176" i="4" a="1"/>
  <c r="P176" i="4" s="1"/>
  <c r="Z175" i="4"/>
  <c r="X175" i="4"/>
  <c r="W175" i="4"/>
  <c r="V175" i="4"/>
  <c r="T175" i="4"/>
  <c r="S175" i="4"/>
  <c r="R175" i="4"/>
  <c r="Q175" i="4"/>
  <c r="P175" i="4" a="1"/>
  <c r="P175" i="4" s="1"/>
  <c r="Z174" i="4"/>
  <c r="X174" i="4"/>
  <c r="W174" i="4"/>
  <c r="V174" i="4"/>
  <c r="T174" i="4"/>
  <c r="S174" i="4"/>
  <c r="R174" i="4"/>
  <c r="Q174" i="4"/>
  <c r="P174" i="4" a="1"/>
  <c r="P174" i="4" s="1"/>
  <c r="Z173" i="4"/>
  <c r="X173" i="4"/>
  <c r="W173" i="4"/>
  <c r="V173" i="4"/>
  <c r="T173" i="4"/>
  <c r="S173" i="4"/>
  <c r="R173" i="4"/>
  <c r="Q173" i="4"/>
  <c r="P173" i="4" a="1"/>
  <c r="P173" i="4" s="1"/>
  <c r="Z172" i="4"/>
  <c r="X172" i="4"/>
  <c r="W172" i="4"/>
  <c r="V172" i="4"/>
  <c r="T172" i="4"/>
  <c r="S172" i="4"/>
  <c r="R172" i="4"/>
  <c r="Q172" i="4"/>
  <c r="P172" i="4" a="1"/>
  <c r="P172" i="4" s="1"/>
  <c r="Z171" i="4"/>
  <c r="X171" i="4"/>
  <c r="W171" i="4"/>
  <c r="V171" i="4"/>
  <c r="T171" i="4"/>
  <c r="S171" i="4"/>
  <c r="R171" i="4"/>
  <c r="Q171" i="4"/>
  <c r="P171" i="4" a="1"/>
  <c r="P171" i="4" s="1"/>
  <c r="Z170" i="4"/>
  <c r="X170" i="4"/>
  <c r="W170" i="4"/>
  <c r="V170" i="4"/>
  <c r="T170" i="4"/>
  <c r="S170" i="4"/>
  <c r="R170" i="4"/>
  <c r="Q170" i="4"/>
  <c r="P170" i="4" a="1"/>
  <c r="P170" i="4" s="1"/>
  <c r="Z169" i="4"/>
  <c r="X169" i="4"/>
  <c r="W169" i="4"/>
  <c r="V169" i="4"/>
  <c r="T169" i="4"/>
  <c r="S169" i="4"/>
  <c r="R169" i="4"/>
  <c r="Q169" i="4"/>
  <c r="P169" i="4" a="1"/>
  <c r="P169" i="4" s="1"/>
  <c r="Z168" i="4"/>
  <c r="X168" i="4"/>
  <c r="W168" i="4"/>
  <c r="V168" i="4"/>
  <c r="T168" i="4"/>
  <c r="S168" i="4"/>
  <c r="R168" i="4"/>
  <c r="Q168" i="4"/>
  <c r="P168" i="4" a="1"/>
  <c r="P168" i="4" s="1"/>
  <c r="Z167" i="4"/>
  <c r="X167" i="4"/>
  <c r="W167" i="4"/>
  <c r="V167" i="4"/>
  <c r="T167" i="4"/>
  <c r="S167" i="4"/>
  <c r="R167" i="4"/>
  <c r="Q167" i="4"/>
  <c r="P167" i="4" a="1"/>
  <c r="P167" i="4" s="1"/>
  <c r="Z166" i="4"/>
  <c r="X166" i="4"/>
  <c r="W166" i="4"/>
  <c r="V166" i="4"/>
  <c r="T166" i="4"/>
  <c r="S166" i="4"/>
  <c r="R166" i="4"/>
  <c r="Q166" i="4"/>
  <c r="P166" i="4" a="1"/>
  <c r="P166" i="4" s="1"/>
  <c r="Z165" i="4"/>
  <c r="X165" i="4"/>
  <c r="W165" i="4"/>
  <c r="V165" i="4"/>
  <c r="T165" i="4"/>
  <c r="S165" i="4"/>
  <c r="R165" i="4"/>
  <c r="Q165" i="4"/>
  <c r="P165" i="4" a="1"/>
  <c r="P165" i="4" s="1"/>
  <c r="Z164" i="4"/>
  <c r="X164" i="4"/>
  <c r="W164" i="4"/>
  <c r="V164" i="4"/>
  <c r="T164" i="4"/>
  <c r="S164" i="4"/>
  <c r="R164" i="4"/>
  <c r="Q164" i="4"/>
  <c r="P164" i="4" a="1"/>
  <c r="P164" i="4" s="1"/>
  <c r="Z163" i="4"/>
  <c r="X163" i="4"/>
  <c r="W163" i="4"/>
  <c r="V163" i="4"/>
  <c r="T163" i="4"/>
  <c r="S163" i="4"/>
  <c r="R163" i="4"/>
  <c r="Q163" i="4"/>
  <c r="P163" i="4" a="1"/>
  <c r="P163" i="4" s="1"/>
  <c r="Z162" i="4"/>
  <c r="X162" i="4"/>
  <c r="W162" i="4"/>
  <c r="V162" i="4"/>
  <c r="T162" i="4"/>
  <c r="S162" i="4"/>
  <c r="R162" i="4"/>
  <c r="Q162" i="4"/>
  <c r="P162" i="4" a="1"/>
  <c r="P162" i="4" s="1"/>
  <c r="Z161" i="4"/>
  <c r="X161" i="4"/>
  <c r="W161" i="4"/>
  <c r="V161" i="4"/>
  <c r="T161" i="4"/>
  <c r="S161" i="4"/>
  <c r="R161" i="4"/>
  <c r="Q161" i="4"/>
  <c r="P161" i="4" a="1"/>
  <c r="P161" i="4" s="1"/>
  <c r="Z160" i="4"/>
  <c r="X160" i="4"/>
  <c r="W160" i="4"/>
  <c r="V160" i="4"/>
  <c r="T160" i="4"/>
  <c r="S160" i="4"/>
  <c r="R160" i="4"/>
  <c r="Q160" i="4"/>
  <c r="P160" i="4" a="1"/>
  <c r="P160" i="4" s="1"/>
  <c r="Z159" i="4"/>
  <c r="X159" i="4"/>
  <c r="W159" i="4"/>
  <c r="V159" i="4"/>
  <c r="T159" i="4"/>
  <c r="S159" i="4"/>
  <c r="R159" i="4"/>
  <c r="Q159" i="4"/>
  <c r="P159" i="4" a="1"/>
  <c r="P159" i="4" s="1"/>
  <c r="Z158" i="4"/>
  <c r="X158" i="4"/>
  <c r="W158" i="4"/>
  <c r="V158" i="4"/>
  <c r="T158" i="4"/>
  <c r="S158" i="4"/>
  <c r="R158" i="4"/>
  <c r="Q158" i="4"/>
  <c r="P158" i="4" a="1"/>
  <c r="P158" i="4" s="1"/>
  <c r="Z157" i="4"/>
  <c r="X157" i="4"/>
  <c r="W157" i="4"/>
  <c r="V157" i="4"/>
  <c r="T157" i="4"/>
  <c r="S157" i="4"/>
  <c r="R157" i="4"/>
  <c r="Q157" i="4"/>
  <c r="P157" i="4" a="1"/>
  <c r="P157" i="4" s="1"/>
  <c r="Z156" i="4"/>
  <c r="X156" i="4"/>
  <c r="W156" i="4"/>
  <c r="V156" i="4"/>
  <c r="T156" i="4"/>
  <c r="S156" i="4"/>
  <c r="R156" i="4"/>
  <c r="Q156" i="4"/>
  <c r="P156" i="4" a="1"/>
  <c r="P156" i="4" s="1"/>
  <c r="Z155" i="4"/>
  <c r="X155" i="4"/>
  <c r="W155" i="4"/>
  <c r="V155" i="4"/>
  <c r="T155" i="4"/>
  <c r="S155" i="4"/>
  <c r="R155" i="4"/>
  <c r="Q155" i="4"/>
  <c r="P155" i="4" a="1"/>
  <c r="P155" i="4" s="1"/>
  <c r="Z154" i="4"/>
  <c r="X154" i="4"/>
  <c r="W154" i="4"/>
  <c r="V154" i="4"/>
  <c r="T154" i="4"/>
  <c r="S154" i="4"/>
  <c r="R154" i="4"/>
  <c r="Q154" i="4"/>
  <c r="P154" i="4" a="1"/>
  <c r="P154" i="4" s="1"/>
  <c r="Z153" i="4"/>
  <c r="X153" i="4"/>
  <c r="W153" i="4"/>
  <c r="V153" i="4"/>
  <c r="T153" i="4"/>
  <c r="S153" i="4"/>
  <c r="R153" i="4"/>
  <c r="Q153" i="4"/>
  <c r="P153" i="4" a="1"/>
  <c r="P153" i="4" s="1"/>
  <c r="Z152" i="4"/>
  <c r="X152" i="4"/>
  <c r="W152" i="4"/>
  <c r="V152" i="4"/>
  <c r="T152" i="4"/>
  <c r="S152" i="4"/>
  <c r="R152" i="4"/>
  <c r="Q152" i="4"/>
  <c r="P152" i="4" a="1"/>
  <c r="P152" i="4" s="1"/>
  <c r="Z151" i="4"/>
  <c r="X151" i="4"/>
  <c r="W151" i="4"/>
  <c r="V151" i="4"/>
  <c r="T151" i="4"/>
  <c r="S151" i="4"/>
  <c r="R151" i="4"/>
  <c r="Q151" i="4"/>
  <c r="P151" i="4" a="1"/>
  <c r="P151" i="4" s="1"/>
  <c r="Z150" i="4"/>
  <c r="X150" i="4"/>
  <c r="W150" i="4"/>
  <c r="V150" i="4"/>
  <c r="T150" i="4"/>
  <c r="S150" i="4"/>
  <c r="R150" i="4"/>
  <c r="Q150" i="4"/>
  <c r="P150" i="4" a="1"/>
  <c r="P150" i="4" s="1"/>
  <c r="Z149" i="4"/>
  <c r="X149" i="4"/>
  <c r="W149" i="4"/>
  <c r="V149" i="4"/>
  <c r="T149" i="4"/>
  <c r="S149" i="4"/>
  <c r="R149" i="4"/>
  <c r="Q149" i="4"/>
  <c r="P149" i="4" a="1"/>
  <c r="P149" i="4" s="1"/>
  <c r="Z148" i="4"/>
  <c r="X148" i="4"/>
  <c r="W148" i="4"/>
  <c r="V148" i="4"/>
  <c r="T148" i="4"/>
  <c r="S148" i="4"/>
  <c r="R148" i="4"/>
  <c r="Q148" i="4"/>
  <c r="P148" i="4" a="1"/>
  <c r="P148" i="4" s="1"/>
  <c r="Z147" i="4"/>
  <c r="X147" i="4"/>
  <c r="W147" i="4"/>
  <c r="V147" i="4"/>
  <c r="T147" i="4"/>
  <c r="S147" i="4"/>
  <c r="R147" i="4"/>
  <c r="Q147" i="4"/>
  <c r="P147" i="4" a="1"/>
  <c r="P147" i="4" s="1"/>
  <c r="Z146" i="4"/>
  <c r="X146" i="4"/>
  <c r="W146" i="4"/>
  <c r="V146" i="4"/>
  <c r="T146" i="4"/>
  <c r="S146" i="4"/>
  <c r="R146" i="4"/>
  <c r="Q146" i="4"/>
  <c r="P146" i="4" a="1"/>
  <c r="P146" i="4" s="1"/>
  <c r="Z145" i="4"/>
  <c r="X145" i="4"/>
  <c r="W145" i="4"/>
  <c r="V145" i="4"/>
  <c r="T145" i="4"/>
  <c r="S145" i="4"/>
  <c r="R145" i="4"/>
  <c r="Q145" i="4"/>
  <c r="P145" i="4" a="1"/>
  <c r="P145" i="4" s="1"/>
  <c r="Z144" i="4"/>
  <c r="X144" i="4"/>
  <c r="W144" i="4"/>
  <c r="V144" i="4"/>
  <c r="T144" i="4"/>
  <c r="S144" i="4"/>
  <c r="R144" i="4"/>
  <c r="Q144" i="4"/>
  <c r="P144" i="4" a="1"/>
  <c r="P144" i="4" s="1"/>
  <c r="Z143" i="4"/>
  <c r="X143" i="4"/>
  <c r="W143" i="4"/>
  <c r="V143" i="4"/>
  <c r="T143" i="4"/>
  <c r="S143" i="4"/>
  <c r="R143" i="4"/>
  <c r="Q143" i="4"/>
  <c r="P143" i="4" a="1"/>
  <c r="P143" i="4" s="1"/>
  <c r="Z142" i="4"/>
  <c r="X142" i="4"/>
  <c r="W142" i="4"/>
  <c r="V142" i="4"/>
  <c r="T142" i="4"/>
  <c r="S142" i="4"/>
  <c r="R142" i="4"/>
  <c r="Q142" i="4"/>
  <c r="P142" i="4" a="1"/>
  <c r="P142" i="4" s="1"/>
  <c r="Z141" i="4"/>
  <c r="X141" i="4"/>
  <c r="W141" i="4"/>
  <c r="V141" i="4"/>
  <c r="T141" i="4"/>
  <c r="S141" i="4"/>
  <c r="R141" i="4"/>
  <c r="Q141" i="4"/>
  <c r="P141" i="4" a="1"/>
  <c r="P141" i="4" s="1"/>
  <c r="Z140" i="4"/>
  <c r="X140" i="4"/>
  <c r="W140" i="4"/>
  <c r="V140" i="4"/>
  <c r="T140" i="4"/>
  <c r="S140" i="4"/>
  <c r="R140" i="4"/>
  <c r="Q140" i="4"/>
  <c r="P140" i="4" a="1"/>
  <c r="P140" i="4" s="1"/>
  <c r="Z139" i="4"/>
  <c r="X139" i="4"/>
  <c r="W139" i="4"/>
  <c r="V139" i="4"/>
  <c r="T139" i="4"/>
  <c r="S139" i="4"/>
  <c r="R139" i="4"/>
  <c r="Q139" i="4"/>
  <c r="P139" i="4" a="1"/>
  <c r="P139" i="4" s="1"/>
  <c r="Z138" i="4"/>
  <c r="X138" i="4"/>
  <c r="W138" i="4"/>
  <c r="V138" i="4"/>
  <c r="T138" i="4"/>
  <c r="S138" i="4"/>
  <c r="R138" i="4"/>
  <c r="Q138" i="4"/>
  <c r="P138" i="4" a="1"/>
  <c r="P138" i="4" s="1"/>
  <c r="Z137" i="4"/>
  <c r="X137" i="4"/>
  <c r="W137" i="4"/>
  <c r="V137" i="4"/>
  <c r="T137" i="4"/>
  <c r="S137" i="4"/>
  <c r="R137" i="4"/>
  <c r="Q137" i="4"/>
  <c r="P137" i="4" a="1"/>
  <c r="P137" i="4" s="1"/>
  <c r="Z136" i="4"/>
  <c r="X136" i="4"/>
  <c r="W136" i="4"/>
  <c r="V136" i="4"/>
  <c r="T136" i="4"/>
  <c r="S136" i="4"/>
  <c r="R136" i="4"/>
  <c r="Q136" i="4"/>
  <c r="P136" i="4" a="1"/>
  <c r="P136" i="4" s="1"/>
  <c r="Z135" i="4"/>
  <c r="X135" i="4"/>
  <c r="W135" i="4"/>
  <c r="V135" i="4"/>
  <c r="T135" i="4"/>
  <c r="S135" i="4"/>
  <c r="R135" i="4"/>
  <c r="Q135" i="4"/>
  <c r="P135" i="4" a="1"/>
  <c r="P135" i="4" s="1"/>
  <c r="Z134" i="4"/>
  <c r="X134" i="4"/>
  <c r="W134" i="4"/>
  <c r="V134" i="4"/>
  <c r="T134" i="4"/>
  <c r="S134" i="4"/>
  <c r="R134" i="4"/>
  <c r="Q134" i="4"/>
  <c r="P134" i="4" a="1"/>
  <c r="P134" i="4" s="1"/>
  <c r="Z133" i="4"/>
  <c r="X133" i="4"/>
  <c r="W133" i="4"/>
  <c r="V133" i="4"/>
  <c r="T133" i="4"/>
  <c r="S133" i="4"/>
  <c r="R133" i="4"/>
  <c r="Q133" i="4"/>
  <c r="P133" i="4" a="1"/>
  <c r="P133" i="4" s="1"/>
  <c r="Z132" i="4"/>
  <c r="X132" i="4"/>
  <c r="W132" i="4"/>
  <c r="V132" i="4"/>
  <c r="T132" i="4"/>
  <c r="S132" i="4"/>
  <c r="R132" i="4"/>
  <c r="Q132" i="4"/>
  <c r="P132" i="4" a="1"/>
  <c r="P132" i="4" s="1"/>
  <c r="Z131" i="4"/>
  <c r="X131" i="4"/>
  <c r="W131" i="4"/>
  <c r="V131" i="4"/>
  <c r="T131" i="4"/>
  <c r="S131" i="4"/>
  <c r="R131" i="4"/>
  <c r="Q131" i="4"/>
  <c r="P131" i="4" a="1"/>
  <c r="P131" i="4" s="1"/>
  <c r="Z130" i="4"/>
  <c r="X130" i="4"/>
  <c r="W130" i="4"/>
  <c r="V130" i="4"/>
  <c r="T130" i="4"/>
  <c r="S130" i="4"/>
  <c r="R130" i="4"/>
  <c r="Q130" i="4"/>
  <c r="P130" i="4" a="1"/>
  <c r="P130" i="4" s="1"/>
  <c r="Z129" i="4"/>
  <c r="X129" i="4"/>
  <c r="W129" i="4"/>
  <c r="V129" i="4"/>
  <c r="T129" i="4"/>
  <c r="S129" i="4"/>
  <c r="R129" i="4"/>
  <c r="Q129" i="4"/>
  <c r="P129" i="4" a="1"/>
  <c r="P129" i="4" s="1"/>
  <c r="Z128" i="4"/>
  <c r="X128" i="4"/>
  <c r="W128" i="4"/>
  <c r="V128" i="4"/>
  <c r="T128" i="4"/>
  <c r="S128" i="4"/>
  <c r="R128" i="4"/>
  <c r="Q128" i="4"/>
  <c r="P128" i="4" a="1"/>
  <c r="P128" i="4" s="1"/>
  <c r="Z127" i="4"/>
  <c r="X127" i="4"/>
  <c r="W127" i="4"/>
  <c r="V127" i="4"/>
  <c r="T127" i="4"/>
  <c r="S127" i="4"/>
  <c r="R127" i="4"/>
  <c r="Q127" i="4"/>
  <c r="P127" i="4" a="1"/>
  <c r="P127" i="4" s="1"/>
  <c r="Z126" i="4"/>
  <c r="X126" i="4"/>
  <c r="W126" i="4"/>
  <c r="V126" i="4"/>
  <c r="T126" i="4"/>
  <c r="S126" i="4"/>
  <c r="R126" i="4"/>
  <c r="Q126" i="4"/>
  <c r="P126" i="4" a="1"/>
  <c r="P126" i="4" s="1"/>
  <c r="Z125" i="4"/>
  <c r="X125" i="4"/>
  <c r="W125" i="4"/>
  <c r="V125" i="4"/>
  <c r="T125" i="4"/>
  <c r="S125" i="4"/>
  <c r="R125" i="4"/>
  <c r="Q125" i="4"/>
  <c r="P125" i="4" a="1"/>
  <c r="P125" i="4" s="1"/>
  <c r="Z124" i="4"/>
  <c r="X124" i="4"/>
  <c r="W124" i="4"/>
  <c r="V124" i="4"/>
  <c r="T124" i="4"/>
  <c r="S124" i="4"/>
  <c r="R124" i="4"/>
  <c r="Q124" i="4"/>
  <c r="P124" i="4" a="1"/>
  <c r="P124" i="4" s="1"/>
  <c r="Z123" i="4"/>
  <c r="X123" i="4"/>
  <c r="W123" i="4"/>
  <c r="V123" i="4"/>
  <c r="T123" i="4"/>
  <c r="S123" i="4"/>
  <c r="R123" i="4"/>
  <c r="Q123" i="4"/>
  <c r="P123" i="4" a="1"/>
  <c r="P123" i="4" s="1"/>
  <c r="Z122" i="4"/>
  <c r="X122" i="4"/>
  <c r="W122" i="4"/>
  <c r="V122" i="4"/>
  <c r="T122" i="4"/>
  <c r="S122" i="4"/>
  <c r="R122" i="4"/>
  <c r="Q122" i="4"/>
  <c r="P122" i="4" a="1"/>
  <c r="P122" i="4" s="1"/>
  <c r="Z121" i="4"/>
  <c r="X121" i="4"/>
  <c r="W121" i="4"/>
  <c r="V121" i="4"/>
  <c r="T121" i="4"/>
  <c r="S121" i="4"/>
  <c r="R121" i="4"/>
  <c r="Q121" i="4"/>
  <c r="P121" i="4" a="1"/>
  <c r="P121" i="4" s="1"/>
  <c r="Z120" i="4"/>
  <c r="X120" i="4"/>
  <c r="W120" i="4"/>
  <c r="V120" i="4"/>
  <c r="T120" i="4"/>
  <c r="S120" i="4"/>
  <c r="R120" i="4"/>
  <c r="Q120" i="4"/>
  <c r="P120" i="4" a="1"/>
  <c r="P120" i="4" s="1"/>
  <c r="Z119" i="4"/>
  <c r="X119" i="4"/>
  <c r="W119" i="4"/>
  <c r="V119" i="4"/>
  <c r="T119" i="4"/>
  <c r="S119" i="4"/>
  <c r="R119" i="4"/>
  <c r="Q119" i="4"/>
  <c r="P119" i="4" a="1"/>
  <c r="P119" i="4" s="1"/>
  <c r="Z118" i="4"/>
  <c r="X118" i="4"/>
  <c r="W118" i="4"/>
  <c r="V118" i="4"/>
  <c r="T118" i="4"/>
  <c r="S118" i="4"/>
  <c r="R118" i="4"/>
  <c r="Q118" i="4"/>
  <c r="P118" i="4" a="1"/>
  <c r="P118" i="4" s="1"/>
  <c r="Z117" i="4"/>
  <c r="X117" i="4"/>
  <c r="W117" i="4"/>
  <c r="V117" i="4"/>
  <c r="T117" i="4"/>
  <c r="S117" i="4"/>
  <c r="R117" i="4"/>
  <c r="Q117" i="4"/>
  <c r="P117" i="4" a="1"/>
  <c r="P117" i="4" s="1"/>
  <c r="Z116" i="4"/>
  <c r="X116" i="4"/>
  <c r="W116" i="4"/>
  <c r="V116" i="4"/>
  <c r="T116" i="4"/>
  <c r="S116" i="4"/>
  <c r="R116" i="4"/>
  <c r="Q116" i="4"/>
  <c r="P116" i="4" a="1"/>
  <c r="P116" i="4" s="1"/>
  <c r="Z115" i="4"/>
  <c r="X115" i="4"/>
  <c r="W115" i="4"/>
  <c r="V115" i="4"/>
  <c r="T115" i="4"/>
  <c r="S115" i="4"/>
  <c r="R115" i="4"/>
  <c r="Q115" i="4"/>
  <c r="P115" i="4" a="1"/>
  <c r="P115" i="4" s="1"/>
  <c r="Z114" i="4"/>
  <c r="X114" i="4"/>
  <c r="W114" i="4"/>
  <c r="V114" i="4"/>
  <c r="T114" i="4"/>
  <c r="S114" i="4"/>
  <c r="R114" i="4"/>
  <c r="Q114" i="4"/>
  <c r="P114" i="4" a="1"/>
  <c r="P114" i="4" s="1"/>
  <c r="Z113" i="4"/>
  <c r="X113" i="4"/>
  <c r="W113" i="4"/>
  <c r="V113" i="4"/>
  <c r="T113" i="4"/>
  <c r="S113" i="4"/>
  <c r="R113" i="4"/>
  <c r="Q113" i="4"/>
  <c r="P113" i="4" a="1"/>
  <c r="P113" i="4" s="1"/>
  <c r="Z112" i="4"/>
  <c r="X112" i="4"/>
  <c r="W112" i="4"/>
  <c r="V112" i="4"/>
  <c r="T112" i="4"/>
  <c r="S112" i="4"/>
  <c r="R112" i="4"/>
  <c r="Q112" i="4"/>
  <c r="P112" i="4" a="1"/>
  <c r="P112" i="4" s="1"/>
  <c r="Z111" i="4"/>
  <c r="X111" i="4"/>
  <c r="W111" i="4"/>
  <c r="V111" i="4"/>
  <c r="T111" i="4"/>
  <c r="S111" i="4"/>
  <c r="R111" i="4"/>
  <c r="Q111" i="4"/>
  <c r="P111" i="4" a="1"/>
  <c r="P111" i="4" s="1"/>
  <c r="Z110" i="4"/>
  <c r="X110" i="4"/>
  <c r="W110" i="4"/>
  <c r="V110" i="4"/>
  <c r="T110" i="4"/>
  <c r="S110" i="4"/>
  <c r="R110" i="4"/>
  <c r="Q110" i="4"/>
  <c r="P110" i="4" a="1"/>
  <c r="P110" i="4" s="1"/>
  <c r="Z109" i="4"/>
  <c r="X109" i="4"/>
  <c r="W109" i="4"/>
  <c r="V109" i="4"/>
  <c r="T109" i="4"/>
  <c r="S109" i="4"/>
  <c r="R109" i="4"/>
  <c r="Q109" i="4"/>
  <c r="P109" i="4" a="1"/>
  <c r="P109" i="4" s="1"/>
  <c r="Z108" i="4"/>
  <c r="X108" i="4"/>
  <c r="W108" i="4"/>
  <c r="V108" i="4"/>
  <c r="T108" i="4"/>
  <c r="S108" i="4"/>
  <c r="R108" i="4"/>
  <c r="Q108" i="4"/>
  <c r="P108" i="4" a="1"/>
  <c r="P108" i="4" s="1"/>
  <c r="Z107" i="4"/>
  <c r="X107" i="4"/>
  <c r="W107" i="4"/>
  <c r="V107" i="4"/>
  <c r="T107" i="4"/>
  <c r="S107" i="4"/>
  <c r="R107" i="4"/>
  <c r="Q107" i="4"/>
  <c r="P107" i="4" a="1"/>
  <c r="P107" i="4" s="1"/>
  <c r="Z106" i="4"/>
  <c r="X106" i="4"/>
  <c r="W106" i="4"/>
  <c r="V106" i="4"/>
  <c r="T106" i="4"/>
  <c r="S106" i="4"/>
  <c r="R106" i="4"/>
  <c r="Q106" i="4"/>
  <c r="P106" i="4" a="1"/>
  <c r="P106" i="4" s="1"/>
  <c r="Z105" i="4"/>
  <c r="X105" i="4"/>
  <c r="W105" i="4"/>
  <c r="V105" i="4"/>
  <c r="T105" i="4"/>
  <c r="S105" i="4"/>
  <c r="R105" i="4"/>
  <c r="Q105" i="4"/>
  <c r="P105" i="4" a="1"/>
  <c r="P105" i="4" s="1"/>
  <c r="Z104" i="4"/>
  <c r="X104" i="4"/>
  <c r="W104" i="4"/>
  <c r="V104" i="4"/>
  <c r="T104" i="4"/>
  <c r="S104" i="4"/>
  <c r="R104" i="4"/>
  <c r="Q104" i="4"/>
  <c r="P104" i="4" a="1"/>
  <c r="P104" i="4" s="1"/>
  <c r="Z103" i="4"/>
  <c r="X103" i="4"/>
  <c r="W103" i="4"/>
  <c r="V103" i="4"/>
  <c r="T103" i="4"/>
  <c r="S103" i="4"/>
  <c r="R103" i="4"/>
  <c r="Q103" i="4"/>
  <c r="P103" i="4" a="1"/>
  <c r="P103" i="4" s="1"/>
  <c r="Z102" i="4"/>
  <c r="X102" i="4"/>
  <c r="W102" i="4"/>
  <c r="V102" i="4"/>
  <c r="T102" i="4"/>
  <c r="S102" i="4"/>
  <c r="R102" i="4"/>
  <c r="Q102" i="4"/>
  <c r="P102" i="4" a="1"/>
  <c r="P102" i="4" s="1"/>
  <c r="Z101" i="4"/>
  <c r="X101" i="4"/>
  <c r="W101" i="4"/>
  <c r="V101" i="4"/>
  <c r="T101" i="4"/>
  <c r="S101" i="4"/>
  <c r="R101" i="4"/>
  <c r="Q101" i="4"/>
  <c r="P101" i="4" a="1"/>
  <c r="P101" i="4" s="1"/>
  <c r="Z100" i="4"/>
  <c r="X100" i="4"/>
  <c r="W100" i="4"/>
  <c r="V100" i="4"/>
  <c r="T100" i="4"/>
  <c r="S100" i="4"/>
  <c r="R100" i="4"/>
  <c r="Q100" i="4"/>
  <c r="P100" i="4" a="1"/>
  <c r="P100" i="4" s="1"/>
  <c r="Z99" i="4"/>
  <c r="X99" i="4"/>
  <c r="W99" i="4"/>
  <c r="V99" i="4"/>
  <c r="T99" i="4"/>
  <c r="S99" i="4"/>
  <c r="R99" i="4"/>
  <c r="Q99" i="4"/>
  <c r="P99" i="4" a="1"/>
  <c r="P99" i="4" s="1"/>
  <c r="Z98" i="4"/>
  <c r="X98" i="4"/>
  <c r="W98" i="4"/>
  <c r="V98" i="4"/>
  <c r="T98" i="4"/>
  <c r="S98" i="4"/>
  <c r="R98" i="4"/>
  <c r="Q98" i="4"/>
  <c r="P98" i="4" a="1"/>
  <c r="P98" i="4" s="1"/>
  <c r="Z97" i="4"/>
  <c r="X97" i="4"/>
  <c r="W97" i="4"/>
  <c r="V97" i="4"/>
  <c r="T97" i="4"/>
  <c r="S97" i="4"/>
  <c r="R97" i="4"/>
  <c r="Q97" i="4"/>
  <c r="P97" i="4" a="1"/>
  <c r="P97" i="4" s="1"/>
  <c r="Z96" i="4"/>
  <c r="X96" i="4"/>
  <c r="W96" i="4"/>
  <c r="V96" i="4"/>
  <c r="T96" i="4"/>
  <c r="S96" i="4"/>
  <c r="R96" i="4"/>
  <c r="Q96" i="4"/>
  <c r="P96" i="4" a="1"/>
  <c r="P96" i="4" s="1"/>
  <c r="Z95" i="4"/>
  <c r="X95" i="4"/>
  <c r="W95" i="4"/>
  <c r="V95" i="4"/>
  <c r="T95" i="4"/>
  <c r="S95" i="4"/>
  <c r="R95" i="4"/>
  <c r="Q95" i="4"/>
  <c r="P95" i="4" a="1"/>
  <c r="P95" i="4" s="1"/>
  <c r="Z94" i="4"/>
  <c r="X94" i="4"/>
  <c r="W94" i="4"/>
  <c r="V94" i="4"/>
  <c r="T94" i="4"/>
  <c r="S94" i="4"/>
  <c r="R94" i="4"/>
  <c r="Q94" i="4"/>
  <c r="P94" i="4" a="1"/>
  <c r="P94" i="4" s="1"/>
  <c r="Z93" i="4"/>
  <c r="X93" i="4"/>
  <c r="W93" i="4"/>
  <c r="V93" i="4"/>
  <c r="T93" i="4"/>
  <c r="S93" i="4"/>
  <c r="R93" i="4"/>
  <c r="Q93" i="4"/>
  <c r="P93" i="4" a="1"/>
  <c r="P93" i="4" s="1"/>
  <c r="Z92" i="4"/>
  <c r="X92" i="4"/>
  <c r="W92" i="4"/>
  <c r="V92" i="4"/>
  <c r="T92" i="4"/>
  <c r="S92" i="4"/>
  <c r="R92" i="4"/>
  <c r="Q92" i="4"/>
  <c r="P92" i="4" a="1"/>
  <c r="P92" i="4" s="1"/>
  <c r="Z91" i="4"/>
  <c r="X91" i="4"/>
  <c r="W91" i="4"/>
  <c r="V91" i="4"/>
  <c r="T91" i="4"/>
  <c r="S91" i="4"/>
  <c r="R91" i="4"/>
  <c r="Q91" i="4"/>
  <c r="P91" i="4" a="1"/>
  <c r="P91" i="4" s="1"/>
  <c r="Z90" i="4"/>
  <c r="X90" i="4"/>
  <c r="W90" i="4"/>
  <c r="V90" i="4"/>
  <c r="T90" i="4"/>
  <c r="S90" i="4"/>
  <c r="R90" i="4"/>
  <c r="Q90" i="4"/>
  <c r="P90" i="4" a="1"/>
  <c r="P90" i="4" s="1"/>
  <c r="Z89" i="4"/>
  <c r="X89" i="4"/>
  <c r="W89" i="4"/>
  <c r="V89" i="4"/>
  <c r="T89" i="4"/>
  <c r="S89" i="4"/>
  <c r="R89" i="4"/>
  <c r="Q89" i="4"/>
  <c r="P89" i="4" a="1"/>
  <c r="P89" i="4" s="1"/>
  <c r="Z88" i="4"/>
  <c r="X88" i="4"/>
  <c r="W88" i="4"/>
  <c r="V88" i="4"/>
  <c r="T88" i="4"/>
  <c r="S88" i="4"/>
  <c r="R88" i="4"/>
  <c r="Q88" i="4"/>
  <c r="P88" i="4" a="1"/>
  <c r="P88" i="4" s="1"/>
  <c r="Z87" i="4"/>
  <c r="X87" i="4"/>
  <c r="W87" i="4"/>
  <c r="V87" i="4"/>
  <c r="T87" i="4"/>
  <c r="S87" i="4"/>
  <c r="R87" i="4"/>
  <c r="Q87" i="4"/>
  <c r="P87" i="4" a="1"/>
  <c r="P87" i="4" s="1"/>
  <c r="Z86" i="4"/>
  <c r="X86" i="4"/>
  <c r="W86" i="4"/>
  <c r="V86" i="4"/>
  <c r="T86" i="4"/>
  <c r="S86" i="4"/>
  <c r="R86" i="4"/>
  <c r="Q86" i="4"/>
  <c r="P86" i="4" a="1"/>
  <c r="P86" i="4" s="1"/>
  <c r="Z85" i="4"/>
  <c r="X85" i="4"/>
  <c r="W85" i="4"/>
  <c r="V85" i="4"/>
  <c r="T85" i="4"/>
  <c r="S85" i="4"/>
  <c r="R85" i="4"/>
  <c r="Q85" i="4"/>
  <c r="P85" i="4" a="1"/>
  <c r="P85" i="4" s="1"/>
  <c r="Z84" i="4"/>
  <c r="X84" i="4"/>
  <c r="W84" i="4"/>
  <c r="V84" i="4"/>
  <c r="T84" i="4"/>
  <c r="S84" i="4"/>
  <c r="R84" i="4"/>
  <c r="Q84" i="4"/>
  <c r="P84" i="4" a="1"/>
  <c r="P84" i="4" s="1"/>
  <c r="Z83" i="4"/>
  <c r="X83" i="4"/>
  <c r="W83" i="4"/>
  <c r="V83" i="4"/>
  <c r="T83" i="4"/>
  <c r="S83" i="4"/>
  <c r="R83" i="4"/>
  <c r="Q83" i="4"/>
  <c r="P83" i="4" a="1"/>
  <c r="P83" i="4" s="1"/>
  <c r="Z82" i="4"/>
  <c r="X82" i="4"/>
  <c r="W82" i="4"/>
  <c r="V82" i="4"/>
  <c r="T82" i="4"/>
  <c r="S82" i="4"/>
  <c r="R82" i="4"/>
  <c r="Q82" i="4"/>
  <c r="P82" i="4" a="1"/>
  <c r="P82" i="4" s="1"/>
  <c r="Z81" i="4"/>
  <c r="X81" i="4"/>
  <c r="W81" i="4"/>
  <c r="V81" i="4"/>
  <c r="T81" i="4"/>
  <c r="S81" i="4"/>
  <c r="R81" i="4"/>
  <c r="Q81" i="4"/>
  <c r="P81" i="4" a="1"/>
  <c r="P81" i="4" s="1"/>
  <c r="Z80" i="4"/>
  <c r="X80" i="4"/>
  <c r="W80" i="4"/>
  <c r="V80" i="4"/>
  <c r="T80" i="4"/>
  <c r="S80" i="4"/>
  <c r="R80" i="4"/>
  <c r="Q80" i="4"/>
  <c r="P80" i="4" a="1"/>
  <c r="P80" i="4" s="1"/>
  <c r="Z79" i="4"/>
  <c r="X79" i="4"/>
  <c r="W79" i="4"/>
  <c r="V79" i="4"/>
  <c r="T79" i="4"/>
  <c r="S79" i="4"/>
  <c r="R79" i="4"/>
  <c r="Q79" i="4"/>
  <c r="P79" i="4" a="1"/>
  <c r="P79" i="4" s="1"/>
  <c r="Z78" i="4"/>
  <c r="X78" i="4"/>
  <c r="W78" i="4"/>
  <c r="V78" i="4"/>
  <c r="T78" i="4"/>
  <c r="S78" i="4"/>
  <c r="R78" i="4"/>
  <c r="Q78" i="4"/>
  <c r="P78" i="4" a="1"/>
  <c r="P78" i="4" s="1"/>
  <c r="Z77" i="4"/>
  <c r="X77" i="4"/>
  <c r="W77" i="4"/>
  <c r="V77" i="4"/>
  <c r="T77" i="4"/>
  <c r="S77" i="4"/>
  <c r="R77" i="4"/>
  <c r="Q77" i="4"/>
  <c r="P77" i="4" a="1"/>
  <c r="P77" i="4" s="1"/>
  <c r="Z76" i="4"/>
  <c r="X76" i="4"/>
  <c r="W76" i="4"/>
  <c r="V76" i="4"/>
  <c r="T76" i="4"/>
  <c r="S76" i="4"/>
  <c r="R76" i="4"/>
  <c r="Q76" i="4"/>
  <c r="P76" i="4" a="1"/>
  <c r="P76" i="4" s="1"/>
  <c r="Z75" i="4"/>
  <c r="X75" i="4"/>
  <c r="W75" i="4"/>
  <c r="V75" i="4"/>
  <c r="T75" i="4"/>
  <c r="S75" i="4"/>
  <c r="R75" i="4"/>
  <c r="Q75" i="4"/>
  <c r="P75" i="4" a="1"/>
  <c r="P75" i="4" s="1"/>
  <c r="Z74" i="4"/>
  <c r="X74" i="4"/>
  <c r="W74" i="4"/>
  <c r="V74" i="4"/>
  <c r="T74" i="4"/>
  <c r="S74" i="4"/>
  <c r="R74" i="4"/>
  <c r="Q74" i="4"/>
  <c r="P74" i="4" a="1"/>
  <c r="P74" i="4" s="1"/>
  <c r="Z73" i="4"/>
  <c r="X73" i="4"/>
  <c r="W73" i="4"/>
  <c r="V73" i="4"/>
  <c r="T73" i="4"/>
  <c r="S73" i="4"/>
  <c r="R73" i="4"/>
  <c r="Q73" i="4"/>
  <c r="P73" i="4" a="1"/>
  <c r="P73" i="4" s="1"/>
  <c r="Z72" i="4"/>
  <c r="X72" i="4"/>
  <c r="W72" i="4"/>
  <c r="V72" i="4"/>
  <c r="T72" i="4"/>
  <c r="S72" i="4"/>
  <c r="R72" i="4"/>
  <c r="Q72" i="4"/>
  <c r="P72" i="4" a="1"/>
  <c r="P72" i="4" s="1"/>
  <c r="Z71" i="4"/>
  <c r="X71" i="4"/>
  <c r="W71" i="4"/>
  <c r="V71" i="4"/>
  <c r="T71" i="4"/>
  <c r="S71" i="4"/>
  <c r="R71" i="4"/>
  <c r="Q71" i="4"/>
  <c r="P71" i="4" a="1"/>
  <c r="P71" i="4" s="1"/>
  <c r="Z70" i="4"/>
  <c r="X70" i="4"/>
  <c r="W70" i="4"/>
  <c r="V70" i="4"/>
  <c r="T70" i="4"/>
  <c r="S70" i="4"/>
  <c r="R70" i="4"/>
  <c r="Q70" i="4"/>
  <c r="P70" i="4" a="1"/>
  <c r="P70" i="4" s="1"/>
  <c r="Z69" i="4"/>
  <c r="X69" i="4"/>
  <c r="W69" i="4"/>
  <c r="V69" i="4"/>
  <c r="T69" i="4"/>
  <c r="S69" i="4"/>
  <c r="R69" i="4"/>
  <c r="Q69" i="4"/>
  <c r="P69" i="4" a="1"/>
  <c r="P69" i="4" s="1"/>
  <c r="Z68" i="4"/>
  <c r="X68" i="4"/>
  <c r="W68" i="4"/>
  <c r="V68" i="4"/>
  <c r="T68" i="4"/>
  <c r="S68" i="4"/>
  <c r="R68" i="4"/>
  <c r="Q68" i="4"/>
  <c r="P68" i="4" a="1"/>
  <c r="P68" i="4" s="1"/>
  <c r="Z67" i="4"/>
  <c r="X67" i="4"/>
  <c r="W67" i="4"/>
  <c r="V67" i="4"/>
  <c r="T67" i="4"/>
  <c r="S67" i="4"/>
  <c r="R67" i="4"/>
  <c r="Q67" i="4"/>
  <c r="P67" i="4" a="1"/>
  <c r="P67" i="4" s="1"/>
  <c r="Z66" i="4"/>
  <c r="X66" i="4"/>
  <c r="W66" i="4"/>
  <c r="V66" i="4"/>
  <c r="T66" i="4"/>
  <c r="S66" i="4"/>
  <c r="R66" i="4"/>
  <c r="Q66" i="4"/>
  <c r="P66" i="4" a="1"/>
  <c r="P66" i="4" s="1"/>
  <c r="Z65" i="4"/>
  <c r="X65" i="4"/>
  <c r="W65" i="4"/>
  <c r="V65" i="4"/>
  <c r="T65" i="4"/>
  <c r="S65" i="4"/>
  <c r="R65" i="4"/>
  <c r="Q65" i="4"/>
  <c r="P65" i="4" a="1"/>
  <c r="P65" i="4" s="1"/>
  <c r="Z64" i="4"/>
  <c r="X64" i="4"/>
  <c r="W64" i="4"/>
  <c r="V64" i="4"/>
  <c r="T64" i="4"/>
  <c r="S64" i="4"/>
  <c r="R64" i="4"/>
  <c r="Q64" i="4"/>
  <c r="P64" i="4" a="1"/>
  <c r="P64" i="4" s="1"/>
  <c r="Z63" i="4"/>
  <c r="X63" i="4"/>
  <c r="W63" i="4"/>
  <c r="V63" i="4"/>
  <c r="T63" i="4"/>
  <c r="S63" i="4"/>
  <c r="R63" i="4"/>
  <c r="Q63" i="4"/>
  <c r="P63" i="4" a="1"/>
  <c r="P63" i="4" s="1"/>
  <c r="Z62" i="4"/>
  <c r="X62" i="4"/>
  <c r="W62" i="4"/>
  <c r="V62" i="4"/>
  <c r="T62" i="4"/>
  <c r="S62" i="4"/>
  <c r="R62" i="4"/>
  <c r="Q62" i="4"/>
  <c r="P62" i="4" a="1"/>
  <c r="P62" i="4" s="1"/>
  <c r="Z61" i="4"/>
  <c r="X61" i="4"/>
  <c r="W61" i="4"/>
  <c r="V61" i="4"/>
  <c r="T61" i="4"/>
  <c r="S61" i="4"/>
  <c r="R61" i="4"/>
  <c r="Q61" i="4"/>
  <c r="P61" i="4" a="1"/>
  <c r="P61" i="4" s="1"/>
  <c r="Z60" i="4"/>
  <c r="X60" i="4"/>
  <c r="W60" i="4"/>
  <c r="V60" i="4"/>
  <c r="T60" i="4"/>
  <c r="S60" i="4"/>
  <c r="R60" i="4"/>
  <c r="Q60" i="4"/>
  <c r="P60" i="4" a="1"/>
  <c r="P60" i="4" s="1"/>
  <c r="Z59" i="4"/>
  <c r="X59" i="4"/>
  <c r="W59" i="4"/>
  <c r="V59" i="4"/>
  <c r="T59" i="4"/>
  <c r="S59" i="4"/>
  <c r="R59" i="4"/>
  <c r="Q59" i="4"/>
  <c r="P59" i="4" a="1"/>
  <c r="P59" i="4" s="1"/>
  <c r="Z58" i="4"/>
  <c r="X58" i="4"/>
  <c r="W58" i="4"/>
  <c r="V58" i="4"/>
  <c r="T58" i="4"/>
  <c r="S58" i="4"/>
  <c r="R58" i="4"/>
  <c r="Q58" i="4"/>
  <c r="P58" i="4" a="1"/>
  <c r="P58" i="4" s="1"/>
  <c r="Z57" i="4"/>
  <c r="X57" i="4"/>
  <c r="W57" i="4"/>
  <c r="V57" i="4"/>
  <c r="T57" i="4"/>
  <c r="S57" i="4"/>
  <c r="R57" i="4"/>
  <c r="Q57" i="4"/>
  <c r="P57" i="4" a="1"/>
  <c r="P57" i="4" s="1"/>
  <c r="Z56" i="4"/>
  <c r="X56" i="4"/>
  <c r="W56" i="4"/>
  <c r="V56" i="4"/>
  <c r="T56" i="4"/>
  <c r="S56" i="4"/>
  <c r="R56" i="4"/>
  <c r="Q56" i="4"/>
  <c r="P56" i="4" a="1"/>
  <c r="P56" i="4" s="1"/>
  <c r="Z55" i="4"/>
  <c r="X55" i="4"/>
  <c r="W55" i="4"/>
  <c r="V55" i="4"/>
  <c r="T55" i="4"/>
  <c r="S55" i="4"/>
  <c r="R55" i="4"/>
  <c r="Q55" i="4"/>
  <c r="P55" i="4" a="1"/>
  <c r="P55" i="4" s="1"/>
  <c r="Z54" i="4"/>
  <c r="X54" i="4"/>
  <c r="W54" i="4"/>
  <c r="V54" i="4"/>
  <c r="T54" i="4"/>
  <c r="S54" i="4"/>
  <c r="R54" i="4"/>
  <c r="Q54" i="4"/>
  <c r="P54" i="4" a="1"/>
  <c r="P54" i="4" s="1"/>
  <c r="Z53" i="4"/>
  <c r="X53" i="4"/>
  <c r="W53" i="4"/>
  <c r="V53" i="4"/>
  <c r="T53" i="4"/>
  <c r="S53" i="4"/>
  <c r="R53" i="4"/>
  <c r="Q53" i="4"/>
  <c r="P53" i="4" a="1"/>
  <c r="P53" i="4" s="1"/>
  <c r="Z52" i="4"/>
  <c r="X52" i="4"/>
  <c r="W52" i="4"/>
  <c r="V52" i="4"/>
  <c r="T52" i="4"/>
  <c r="S52" i="4"/>
  <c r="R52" i="4"/>
  <c r="Q52" i="4"/>
  <c r="P52" i="4" a="1"/>
  <c r="P52" i="4" s="1"/>
  <c r="Z51" i="4"/>
  <c r="X51" i="4"/>
  <c r="W51" i="4"/>
  <c r="V51" i="4"/>
  <c r="T51" i="4"/>
  <c r="S51" i="4"/>
  <c r="R51" i="4"/>
  <c r="Q51" i="4"/>
  <c r="P51" i="4" a="1"/>
  <c r="P51" i="4" s="1"/>
  <c r="Z50" i="4"/>
  <c r="X50" i="4"/>
  <c r="W50" i="4"/>
  <c r="V50" i="4"/>
  <c r="T50" i="4"/>
  <c r="S50" i="4"/>
  <c r="R50" i="4"/>
  <c r="Q50" i="4"/>
  <c r="P50" i="4" a="1"/>
  <c r="P50" i="4" s="1"/>
  <c r="Z49" i="4"/>
  <c r="X49" i="4"/>
  <c r="W49" i="4"/>
  <c r="V49" i="4"/>
  <c r="T49" i="4"/>
  <c r="S49" i="4"/>
  <c r="R49" i="4"/>
  <c r="Q49" i="4"/>
  <c r="P49" i="4" a="1"/>
  <c r="P49" i="4" s="1"/>
  <c r="Z48" i="4"/>
  <c r="X48" i="4"/>
  <c r="W48" i="4"/>
  <c r="V48" i="4"/>
  <c r="T48" i="4"/>
  <c r="S48" i="4"/>
  <c r="R48" i="4"/>
  <c r="Q48" i="4"/>
  <c r="P48" i="4" a="1"/>
  <c r="P48" i="4" s="1"/>
  <c r="Z47" i="4"/>
  <c r="X47" i="4"/>
  <c r="W47" i="4"/>
  <c r="V47" i="4"/>
  <c r="T47" i="4"/>
  <c r="S47" i="4"/>
  <c r="R47" i="4"/>
  <c r="Q47" i="4"/>
  <c r="P47" i="4" a="1"/>
  <c r="P47" i="4" s="1"/>
  <c r="Z46" i="4"/>
  <c r="X46" i="4"/>
  <c r="W46" i="4"/>
  <c r="V46" i="4"/>
  <c r="T46" i="4"/>
  <c r="S46" i="4"/>
  <c r="R46" i="4"/>
  <c r="Q46" i="4"/>
  <c r="P46" i="4" a="1"/>
  <c r="P46" i="4" s="1"/>
  <c r="Z45" i="4"/>
  <c r="X45" i="4"/>
  <c r="W45" i="4"/>
  <c r="V45" i="4"/>
  <c r="T45" i="4"/>
  <c r="S45" i="4"/>
  <c r="R45" i="4"/>
  <c r="Q45" i="4"/>
  <c r="P45" i="4" a="1"/>
  <c r="P45" i="4" s="1"/>
  <c r="Z44" i="4"/>
  <c r="X44" i="4"/>
  <c r="W44" i="4"/>
  <c r="V44" i="4"/>
  <c r="T44" i="4"/>
  <c r="S44" i="4"/>
  <c r="R44" i="4"/>
  <c r="Q44" i="4"/>
  <c r="P44" i="4" a="1"/>
  <c r="P44" i="4" s="1"/>
  <c r="Z43" i="4"/>
  <c r="X43" i="4"/>
  <c r="W43" i="4"/>
  <c r="V43" i="4"/>
  <c r="T43" i="4"/>
  <c r="S43" i="4"/>
  <c r="R43" i="4"/>
  <c r="Q43" i="4"/>
  <c r="P43" i="4" a="1"/>
  <c r="P43" i="4" s="1"/>
  <c r="Z42" i="4"/>
  <c r="X42" i="4"/>
  <c r="W42" i="4"/>
  <c r="V42" i="4"/>
  <c r="T42" i="4"/>
  <c r="S42" i="4"/>
  <c r="R42" i="4"/>
  <c r="Q42" i="4"/>
  <c r="P42" i="4" a="1"/>
  <c r="P42" i="4" s="1"/>
  <c r="Z41" i="4"/>
  <c r="X41" i="4"/>
  <c r="W41" i="4"/>
  <c r="V41" i="4"/>
  <c r="T41" i="4"/>
  <c r="S41" i="4"/>
  <c r="R41" i="4"/>
  <c r="Q41" i="4"/>
  <c r="P41" i="4" a="1"/>
  <c r="P41" i="4" s="1"/>
  <c r="Z40" i="4"/>
  <c r="X40" i="4"/>
  <c r="W40" i="4"/>
  <c r="V40" i="4"/>
  <c r="T40" i="4"/>
  <c r="S40" i="4"/>
  <c r="R40" i="4"/>
  <c r="Q40" i="4"/>
  <c r="P40" i="4" a="1"/>
  <c r="P40" i="4" s="1"/>
  <c r="Z39" i="4"/>
  <c r="X39" i="4"/>
  <c r="W39" i="4"/>
  <c r="V39" i="4"/>
  <c r="T39" i="4"/>
  <c r="S39" i="4"/>
  <c r="R39" i="4"/>
  <c r="Q39" i="4"/>
  <c r="P39" i="4" a="1"/>
  <c r="P39" i="4" s="1"/>
  <c r="Z38" i="4"/>
  <c r="X38" i="4"/>
  <c r="W38" i="4"/>
  <c r="V38" i="4"/>
  <c r="T38" i="4"/>
  <c r="S38" i="4"/>
  <c r="R38" i="4"/>
  <c r="Q38" i="4"/>
  <c r="P38" i="4" a="1"/>
  <c r="P38" i="4" s="1"/>
  <c r="Z37" i="4"/>
  <c r="X37" i="4"/>
  <c r="W37" i="4"/>
  <c r="V37" i="4"/>
  <c r="T37" i="4"/>
  <c r="S37" i="4"/>
  <c r="R37" i="4"/>
  <c r="Q37" i="4"/>
  <c r="P37" i="4" a="1"/>
  <c r="P37" i="4" s="1"/>
  <c r="Z36" i="4"/>
  <c r="X36" i="4"/>
  <c r="W36" i="4"/>
  <c r="V36" i="4"/>
  <c r="T36" i="4"/>
  <c r="S36" i="4"/>
  <c r="R36" i="4"/>
  <c r="Q36" i="4"/>
  <c r="P36" i="4" a="1"/>
  <c r="P36" i="4" s="1"/>
  <c r="Z35" i="4"/>
  <c r="X35" i="4"/>
  <c r="W35" i="4"/>
  <c r="V35" i="4"/>
  <c r="T35" i="4"/>
  <c r="S35" i="4"/>
  <c r="R35" i="4"/>
  <c r="Q35" i="4"/>
  <c r="P35" i="4" a="1"/>
  <c r="P35" i="4" s="1"/>
  <c r="Z34" i="4"/>
  <c r="X34" i="4"/>
  <c r="W34" i="4"/>
  <c r="V34" i="4"/>
  <c r="T34" i="4"/>
  <c r="S34" i="4"/>
  <c r="R34" i="4"/>
  <c r="Q34" i="4"/>
  <c r="P34" i="4" a="1"/>
  <c r="P34" i="4" s="1"/>
  <c r="Z33" i="4"/>
  <c r="X33" i="4"/>
  <c r="W33" i="4"/>
  <c r="V33" i="4"/>
  <c r="T33" i="4"/>
  <c r="S33" i="4"/>
  <c r="R33" i="4"/>
  <c r="Q33" i="4"/>
  <c r="P33" i="4" a="1"/>
  <c r="P33" i="4" s="1"/>
  <c r="Z32" i="4"/>
  <c r="X32" i="4"/>
  <c r="W32" i="4"/>
  <c r="V32" i="4"/>
  <c r="T32" i="4"/>
  <c r="S32" i="4"/>
  <c r="R32" i="4"/>
  <c r="Q32" i="4"/>
  <c r="P32" i="4" a="1"/>
  <c r="P32" i="4" s="1"/>
  <c r="Z31" i="4"/>
  <c r="X31" i="4"/>
  <c r="W31" i="4"/>
  <c r="V31" i="4"/>
  <c r="T31" i="4"/>
  <c r="S31" i="4"/>
  <c r="R31" i="4"/>
  <c r="Q31" i="4"/>
  <c r="P31" i="4" a="1"/>
  <c r="P31" i="4" s="1"/>
  <c r="Z30" i="4"/>
  <c r="X30" i="4"/>
  <c r="W30" i="4"/>
  <c r="V30" i="4"/>
  <c r="T30" i="4"/>
  <c r="S30" i="4"/>
  <c r="R30" i="4"/>
  <c r="Q30" i="4"/>
  <c r="P30" i="4" a="1"/>
  <c r="P30" i="4" s="1"/>
  <c r="Z29" i="4"/>
  <c r="X29" i="4"/>
  <c r="W29" i="4"/>
  <c r="V29" i="4"/>
  <c r="T29" i="4"/>
  <c r="S29" i="4"/>
  <c r="R29" i="4"/>
  <c r="Q29" i="4"/>
  <c r="P29" i="4" a="1"/>
  <c r="P29" i="4" s="1"/>
  <c r="Z28" i="4"/>
  <c r="X28" i="4"/>
  <c r="W28" i="4"/>
  <c r="V28" i="4"/>
  <c r="T28" i="4"/>
  <c r="S28" i="4"/>
  <c r="R28" i="4"/>
  <c r="Q28" i="4"/>
  <c r="P28" i="4" a="1"/>
  <c r="P28" i="4" s="1"/>
  <c r="Z27" i="4"/>
  <c r="X27" i="4"/>
  <c r="W27" i="4"/>
  <c r="V27" i="4"/>
  <c r="T27" i="4"/>
  <c r="S27" i="4"/>
  <c r="R27" i="4"/>
  <c r="Q27" i="4"/>
  <c r="P27" i="4" a="1"/>
  <c r="P27" i="4" s="1"/>
  <c r="Z26" i="4"/>
  <c r="X26" i="4"/>
  <c r="W26" i="4"/>
  <c r="V26" i="4"/>
  <c r="T26" i="4"/>
  <c r="S26" i="4"/>
  <c r="R26" i="4"/>
  <c r="Q26" i="4"/>
  <c r="P26" i="4" a="1"/>
  <c r="P26" i="4" s="1"/>
  <c r="Z25" i="4"/>
  <c r="X25" i="4"/>
  <c r="W25" i="4"/>
  <c r="V25" i="4"/>
  <c r="T25" i="4"/>
  <c r="S25" i="4"/>
  <c r="R25" i="4"/>
  <c r="Q25" i="4"/>
  <c r="P25" i="4" a="1"/>
  <c r="P25" i="4" s="1"/>
  <c r="B25" i="4"/>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Z24" i="4"/>
  <c r="X24" i="4"/>
  <c r="T24" i="4"/>
  <c r="S24" i="4"/>
  <c r="R24" i="4"/>
  <c r="Q24" i="4"/>
  <c r="P24" i="4" a="1"/>
  <c r="P24" i="4" s="1"/>
  <c r="W24" i="4" s="1"/>
  <c r="V24" i="4"/>
  <c r="B24" i="4"/>
  <c r="Z23" i="4"/>
  <c r="T23" i="4"/>
  <c r="S23" i="4"/>
  <c r="R23" i="4"/>
  <c r="Q23" i="4"/>
  <c r="P23" i="4" a="1"/>
  <c r="P23" i="4" s="1"/>
  <c r="W23" i="4" s="1"/>
  <c r="X23" i="4"/>
  <c r="V23" i="4"/>
  <c r="B36" i="3"/>
  <c r="B35" i="3"/>
  <c r="B34" i="3"/>
  <c r="B33" i="3"/>
  <c r="B32" i="3"/>
  <c r="B30" i="3"/>
  <c r="B29" i="3"/>
  <c r="B28" i="3"/>
  <c r="B27" i="3"/>
  <c r="B26" i="3"/>
  <c r="B23" i="3"/>
  <c r="B22" i="3"/>
  <c r="B21" i="3"/>
  <c r="B20" i="3"/>
  <c r="B19" i="3"/>
  <c r="B17" i="3"/>
  <c r="B16" i="3"/>
  <c r="B15" i="3"/>
  <c r="B14" i="3"/>
  <c r="B13" i="3"/>
  <c r="B12" i="3"/>
  <c r="B11" i="3"/>
  <c r="Z21"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<sst xmlns="http://schemas.openxmlformats.org/spreadsheetml/2006/main" count="5572" uniqueCount="1673">
  <si>
    <t>Florida Medicaid EAPG Payment Calculator</t>
  </si>
  <si>
    <t>Cover Page</t>
  </si>
  <si>
    <t>EAPG Payment Calculator Version:</t>
  </si>
  <si>
    <t>Change History</t>
  </si>
  <si>
    <t xml:space="preserve"> June 5, 2023:</t>
  </si>
  <si>
    <t>This EAPG Payment Calculator is designed to assist interested parties with the calculation of payments for an outpatient hospital or ambulatory surgical center (ASC) visit covered by Florida Medicaid's fee-for-service program and reimbursed through Florida's EAPG-based payment system, as defined in Attachment 4.19-B of Florida’s Title XIX State Plan. This version of the EAPG Payment Calculator is intended to calculate payments for outpatient hospital or ASC claims with first dates of service from July 1, 2023 through June 30, 2024.</t>
  </si>
  <si>
    <t/>
  </si>
  <si>
    <t>This EAPG Payment Calculator is provided for illustration purposes only. This EAPG Payment Calculator does not capture all the editing and pricing complexity of the Florida Medicaid Management Information System (FMMIS). In cases of differences in calculated payment between this EAPG Payment Calculator and FMMIS, the FMMIS claims processing system should be assumed to be correct.</t>
  </si>
  <si>
    <t>The 3M™ Enhanced Ambulatory Patient Groups (EAPGs) assigned to outpatient hospital or ASC services by FMMIS must be entered by the user to calculate payment. For more information about EAPGs, please contact 3M Health Information Systems. Florida Medicaid follows the Inpatient Only (IPO) listing published by the Centers for Medicare and Medicare Services (CMS) as outlined in the Florida Medicaid State Plan. All procedure codes on the IPO list will group to EAPG codes 993 and 994 and result in a payment of $0.</t>
  </si>
  <si>
    <t>Reports are produced, in part, by using 3M Company’s proprietary computer software created, owned and licensed by 3M Company. All copyrights in and to the 3M™ Software are owned by 3M Company or its affiliates. All rights reserved.</t>
  </si>
  <si>
    <t>Portions of these documents have been reproduced with permission of 3M Company. © 2023 3M. All Rights Reserved.</t>
  </si>
  <si>
    <r>
      <t xml:space="preserve">This EAPG Payment Calculator for SFY 2023-2024 is based on EAPG version 3.18 and payment system parameters and additional payment system updates specified in the SFY 2023-2024 General Appropriations Act (GAA), including:
</t>
    </r>
    <r>
      <rPr>
        <b/>
        <sz val="10"/>
        <rFont val="Arial"/>
        <family val="2"/>
      </rPr>
      <t xml:space="preserve">▪Hospital Outlier Payments: </t>
    </r>
    <r>
      <rPr>
        <sz val="10"/>
        <rFont val="Arial"/>
        <family val="2"/>
      </rPr>
      <t xml:space="preserve">Hospital-specific base rate adjustments are no longer applied for hospitals that previously received outpatient Automatic Rate Enhancement (ARE) payments and do not participate in the Directed Payment Program (DPP) in the SFY 2023-2024 EAPG based payment system. </t>
    </r>
    <r>
      <rPr>
        <b/>
        <sz val="10"/>
        <rFont val="Arial"/>
        <family val="2"/>
      </rPr>
      <t xml:space="preserve">
▪Children's Hospital Add-on Payments: </t>
    </r>
    <r>
      <rPr>
        <sz val="10"/>
        <rFont val="Arial"/>
        <family val="2"/>
      </rPr>
      <t>Per-service add-on payments were calculated for High Medicaid OP Utilization hospitals by distributing $139,179,488 to qualifying hospitals proportionately based on each hospital's total of Simulated DRG and Trauma Add-on payments and Simulated EAPG payments from the budget neutral (baseline) simulations.</t>
    </r>
    <r>
      <rPr>
        <b/>
        <sz val="10"/>
        <rFont val="Arial"/>
        <family val="2"/>
      </rPr>
      <t xml:space="preserve">
▪Non-Participating Hospital and ASC Base Rates: </t>
    </r>
    <r>
      <rPr>
        <sz val="10"/>
        <rFont val="Arial"/>
        <family val="2"/>
      </rPr>
      <t>The standardized EAPG base rates for non-participating hospitals and ASCs were calculated to maintain the differential in the participating vs. non-participating base rates from the SFY 2022-2023 EAPG based payment system.</t>
    </r>
  </si>
  <si>
    <r>
      <t xml:space="preserve">The EAPG Payment Calculator should not be used for purposes of validating provider enrollment. </t>
    </r>
    <r>
      <rPr>
        <sz val="10"/>
        <color theme="1"/>
        <rFont val="Arial"/>
        <family val="2"/>
      </rPr>
      <t xml:space="preserve">The Agency for Health Care Administration provides information about enrolled and pending providers to Medicaid Health Plans at </t>
    </r>
    <r>
      <rPr>
        <u/>
        <sz val="10"/>
        <color theme="1"/>
        <rFont val="Arial"/>
        <family val="2"/>
      </rPr>
      <t>https://portal.flmmis.com/FLPublic/Provider_ManagedCare/Provider_ManagedCare_Registration/tabId/77/Default.aspx?linkid=pml</t>
    </r>
    <r>
      <rPr>
        <sz val="10"/>
        <color theme="1"/>
        <rFont val="Arial"/>
        <family val="2"/>
      </rPr>
      <t>.</t>
    </r>
  </si>
  <si>
    <r>
      <t xml:space="preserve">For more information about the calculation of payments for outpatient hospital services covered by Florida Medicaid's fee-for-service program and reimbursed through Florida's EAPG-based payment system, please see Attachment 4.19-B of Florida’s Title XIX State Plan, the "Hospital Rates" page on the Agency for Health Care Administration website at </t>
    </r>
    <r>
      <rPr>
        <u/>
        <sz val="10"/>
        <rFont val="Arial"/>
        <family val="2"/>
      </rPr>
      <t>https://ahca.myflorida.com/medicaid/cost_reim/hospital_rates.shtml</t>
    </r>
    <r>
      <rPr>
        <sz val="10"/>
        <rFont val="Arial"/>
        <family val="2"/>
      </rPr>
      <t xml:space="preserve">, or the Florida Medicaid Web Portal at </t>
    </r>
    <r>
      <rPr>
        <u/>
        <sz val="10"/>
        <rFont val="Arial"/>
        <family val="2"/>
      </rPr>
      <t>http://portal.flmmis.com/flpublic/</t>
    </r>
    <r>
      <rPr>
        <sz val="10"/>
        <rFont val="Arial"/>
        <family val="2"/>
      </rPr>
      <t>. 
Questions related to Florida's EAPG-based payment system may also be submitted to the Agency through the email address Medicaid_Hospital_Issues@ahca.myflorida.com.</t>
    </r>
  </si>
  <si>
    <t>Table of Contents</t>
  </si>
  <si>
    <t>Calculator Instructions and Supplemental Information</t>
  </si>
  <si>
    <t>The "Calculator Instructions" worksheet provides detailed instructions for using the EAPG Payment Calculator, as well as supplemental documentation for certain values reported in the "Interactive EAPG Calculator" worksheet.</t>
  </si>
  <si>
    <t>Interactive EAPG Calculator</t>
  </si>
  <si>
    <t>The "Interactive EAPG Calculator" worksheet is designed to allow a user to calculate payments for outpatient hospital or ASC services covered by Florida Medicaid's fee-for-service program and reimbursed through Florida's EAPG-based payment system, as defined in Attachment 4.19-B of Florida’s Title XIX State Plan. This version of the EAPG Payment Calculator is intended to calculate payments for outpatient hospital or ASC claims with first dates of service from July 1, 2023 through June 30, 2024.</t>
  </si>
  <si>
    <t>EAPG Table</t>
  </si>
  <si>
    <t>The "EAPG Table" worksheet contains a list of the EAPG codes, descriptions, categorizations, and associated payment system parameters.</t>
  </si>
  <si>
    <t>Provider Table</t>
  </si>
  <si>
    <t>The "Provider Table" worksheet contains a list of active outpatient hospital and ASC providers with signed agreements to participate in Florida Medicaid's fee-for-service program, names, categorizations, and associated payment system parameters. This worksheet also includes payment system parameters for in-state or out-of-state outpatient hospital and ASC providers that do not have signed agreements to participate in Florida Medicaid's fee-for-service program.</t>
  </si>
  <si>
    <t>General Instructions</t>
  </si>
  <si>
    <t>Cell Locations</t>
  </si>
  <si>
    <t>Field Name</t>
  </si>
  <si>
    <t>Description</t>
  </si>
  <si>
    <t>Provider Information and Payment System Parameters</t>
  </si>
  <si>
    <t>Provider Medicaid ID</t>
  </si>
  <si>
    <t xml:space="preserve">The nine-digit Medicaid provider ID. If the provider is an ambulatory surgical center and participates in Florida Medicaid's fee-for-service program, enter "Par ASC". If the provider does not have a signed agreement to participate in Florida Medicaid's fee-for-service program, "Non-Par Hospital" or "Non-Par ASC" should be entered. </t>
  </si>
  <si>
    <t>Provider Name</t>
  </si>
  <si>
    <t>The provider name, populated from the "Provider Table" worksheet based on the provider Medicaid ID entered in cell D10.</t>
  </si>
  <si>
    <t>Provider Type</t>
  </si>
  <si>
    <t>The provider type, populated from the "Provider Table" worksheet based on the provider Medicaid ID entered in cell D10.</t>
  </si>
  <si>
    <t>Provider Category</t>
  </si>
  <si>
    <t>The provider category for the purposes of determining the applicable provider policy adjustor. Claims from rural hospitals (as defined in section 395.602, F.S.), and high Medicaid outpatient utilization hospitals qualify for a provider policy adjustor. Populated from the "Provider Table" worksheet based on the provider Medicaid ID entered in cell D10.</t>
  </si>
  <si>
    <t>EAPG Base Rate</t>
  </si>
  <si>
    <t>The EAPG base rate for the provider, pulled from the "Provider Table" worksheet.</t>
  </si>
  <si>
    <t>Provider Policy Adjustor</t>
  </si>
  <si>
    <t>The applicable provider policy adjustor based on the assigned provider category, populated from the "Provider Table" worksheet based on the provider Medicaid ID entered in cell D10.</t>
  </si>
  <si>
    <t>Per Service Children's Hospital Add-On Payment</t>
  </si>
  <si>
    <t>The additional amount to be paid per outpatient claim line for providers that qualify for the children's hospital add-on payments.</t>
  </si>
  <si>
    <t>EAPG Information and Payment System Parameters</t>
  </si>
  <si>
    <t>EAPG Code
(5 Digits)</t>
  </si>
  <si>
    <t>5-digit number containing the EAPG code. In state fiscal year 2023-2024, the EAPG version is 3.18. Florida Medicaid follows the Inpatient Only (IPO) listing published by the Centers for Medicare and Medicare Services (CMS) as outlined in the Florida Medicaid State Plan. All procedure codes on the IPO list will group to EAPG codes 993 and 994 and result in a payment of $0.</t>
  </si>
  <si>
    <t>EAPG Description</t>
  </si>
  <si>
    <t>Based on the EAPG code that has been entered in Column C, the EAPG description is pulled from the "EAPG Table" worksheet.</t>
  </si>
  <si>
    <t>EAPG Weight</t>
  </si>
  <si>
    <t>Based on the EAPG code that has been entered in Column C, the EAPG relative weight is pulled from the "EAPG Table" worksheet.</t>
  </si>
  <si>
    <t>EAPG Category</t>
  </si>
  <si>
    <t>Based on the EAPG that has been entered in Column C, the EAPG Category is pulled from the "EAPG Table" worksheet.</t>
  </si>
  <si>
    <t>EAPG Type</t>
  </si>
  <si>
    <t>Based on the EAPG that has been entered in Column C, the EAPG Type is pulled from the "EAPG Table" worksheet.</t>
  </si>
  <si>
    <t>EAPG Discount Flag Assignments and Service Line Payment Adjustments</t>
  </si>
  <si>
    <t>Columns I through O</t>
  </si>
  <si>
    <t>3M™ EAPG Discount Flag Assignments</t>
  </si>
  <si>
    <t>The EAPG discount flag assignments, which are generated by 3M's EAPG software.</t>
  </si>
  <si>
    <t>Multiple Significant Procedure Adjustment</t>
  </si>
  <si>
    <t>Bundling Adjustment</t>
  </si>
  <si>
    <t>If the Same Significant Procedure Consolidation Flag, Clinical Significant Procedure Consolidation Flag, or Procedure Packaging Indicator is "Yes" then the value of the bundling adjustment is 0 and the allowed amount for the claim line will be $0. Otherwise, the value of the bundling adjustment is 1.0.</t>
  </si>
  <si>
    <t>Repeat Ancillary Procedure Adjustment</t>
  </si>
  <si>
    <t>If the Repeat Ancillary Discounting Flag is "Yes" then the value of the repeat ancillary procedure adjustment is 0.5. Otherwise, the value of the repeat ancillary procedure adjustment is 1.0.</t>
  </si>
  <si>
    <t>Bilateral Adjustment</t>
  </si>
  <si>
    <t>If the Bilateral Adjustment Flag is "Yes" then the value of the bilateral adjustment is 1.5. Otherwise, the value of the bilateral adjustment is 1.0.</t>
  </si>
  <si>
    <t>Terminated Procedure Adjustment</t>
  </si>
  <si>
    <t>If the Terminated Procedure Discounting Flag is "Yes" then the value of the terminated procedure adjustment is 0.5. Otherwise, the value of the terminated procedure adjustment is 1.0.</t>
  </si>
  <si>
    <t>EAPG Payment Calculation</t>
  </si>
  <si>
    <t>Preliminary Allowed</t>
  </si>
  <si>
    <t>The preliminary EAPG allowed amount before applying the EAPG service line payment adjustments. This is calculated as (EAPG Weight) x (EAPG Base Rate) x (Provider Policy Adjustor).</t>
  </si>
  <si>
    <t>Final EAPG Service Line Payment Adjustment</t>
  </si>
  <si>
    <t>The final EAPG service line payment adjustment calculated as the product of the individual service line payment adjustments in Columns P through T.</t>
  </si>
  <si>
    <t>Children's Hospital Add-On Payment</t>
  </si>
  <si>
    <t>The additional amount to be paid for providers that qualify for the children's hospital add-on payments.</t>
  </si>
  <si>
    <t>Is this Service Covered and Paid via EAPG?</t>
  </si>
  <si>
    <t>Used to indicate if the outpatient service is covered and qualifies for EAPG-based payment</t>
  </si>
  <si>
    <t>Final EAPG Allowed</t>
  </si>
  <si>
    <t xml:space="preserve">If the user determines that the outpatient service is not covered or paid via EAPG then the final EAPG allowed is $0. Otherwise, the final EAPG allowed is calculated by multiplying the Preliminary Allowed by the Final EAPG Service Line Payment Adjustment and adding the Children's Hospital Add-On Payment. </t>
  </si>
  <si>
    <r>
      <t xml:space="preserve">The fields highlighted in green need to be populated by the user. The calculator populates values associated with the user-defined EAPG code and provider Medicaid ID, and then it calculates the Medicaid allowed amount for the outpatient hospital or ASC visit.
</t>
    </r>
    <r>
      <rPr>
        <b/>
        <sz val="10"/>
        <rFont val="Arial"/>
        <family val="2"/>
      </rPr>
      <t>This calculator is intended to calculate payment for a single outpatient hospital or ASC visit.</t>
    </r>
  </si>
  <si>
    <r>
      <t xml:space="preserve">If the Multiple Significant Procedure Discounting Flag is "No" or blank then the value of the multiple significant procedure adjustment is 1.0. If the Multiple Significant Procedure Discounting Flag is "Yes" and the claim line has the highest EAPG weight across all claim lines with the assigned EAPG Type then the value of the multiple significant procedure adjustment is 1.0. If the Multiple Significant Procedure Discounting Flag is "Yes" and the claim line does </t>
    </r>
    <r>
      <rPr>
        <b/>
        <sz val="10"/>
        <rFont val="Arial"/>
        <family val="2"/>
      </rPr>
      <t xml:space="preserve">not </t>
    </r>
    <r>
      <rPr>
        <sz val="10"/>
        <rFont val="Arial"/>
        <family val="2"/>
      </rPr>
      <t>have the highest EAPG weight across all claim lines with the assigned EAPG Type, then the value of the multiple significant procedure adjustment is 0.5.</t>
    </r>
  </si>
  <si>
    <t>When using this calculator, the user must specify whether each service is covered and qualifies for EAPG-based payment.</t>
  </si>
  <si>
    <t>Indicates a value to be input by the user</t>
  </si>
  <si>
    <t>PROVIDER INFORMATION AND PAYMENT SYSTEM PARAMETERS</t>
  </si>
  <si>
    <t>Non-Par Hospital</t>
  </si>
  <si>
    <t>THIS CALCULATOR IS PROVIDED FOR PURPOSES OF ILLUSTRATION ONLY</t>
  </si>
  <si>
    <t>EAPG Service Line Payment Adjustments</t>
  </si>
  <si>
    <t>Line Number</t>
  </si>
  <si>
    <t>Multiple Significant Procedure Discounting Flag</t>
  </si>
  <si>
    <t>Same Significant Procedure Consolidation Flag</t>
  </si>
  <si>
    <t>Clinical Significant Procedure Consolidation Flag</t>
  </si>
  <si>
    <t>Procedure Packaging Indicator</t>
  </si>
  <si>
    <t>Repeat Ancillary Discounting Flag</t>
  </si>
  <si>
    <t>Bilateral Adjustment Flag</t>
  </si>
  <si>
    <t>Terminated Procedure Discounting Flag</t>
  </si>
  <si>
    <t>Header Totals</t>
  </si>
  <si>
    <t>00002</t>
  </si>
  <si>
    <t>No</t>
  </si>
  <si>
    <t>CALCULATOR VALUES ARE FOR PURPOSES OF ILLUSTRATION ONLY.</t>
  </si>
  <si>
    <t>EAPG Code</t>
  </si>
  <si>
    <t>EAPG Type Description</t>
  </si>
  <si>
    <t>EAPG Category Description</t>
  </si>
  <si>
    <t>3M™ EAPG Weight</t>
  </si>
  <si>
    <t>EAPG Service Line</t>
  </si>
  <si>
    <t>EAPG Service Line Description</t>
  </si>
  <si>
    <t>SUPERFICIAL NEEDLE BIOPSY AND ASPIRATION</t>
  </si>
  <si>
    <t>25</t>
  </si>
  <si>
    <t>Diagnostic or Therapeutic Proc</t>
  </si>
  <si>
    <t>1</t>
  </si>
  <si>
    <t>Skin and integumentary system procedures</t>
  </si>
  <si>
    <t>2</t>
  </si>
  <si>
    <t>General Surgery</t>
  </si>
  <si>
    <t>00003</t>
  </si>
  <si>
    <t>LEVEL I SKIN INCISION AND DRAINAGE, DEBRIDEMENT, DESTRUCTION, OTHER RELATED PX</t>
  </si>
  <si>
    <t>00004</t>
  </si>
  <si>
    <t>LEVEL II SKIN INCISION AND DRAINAGE, DEBRIDEMENT, DESTRUCTION, OTHER RELATED PX</t>
  </si>
  <si>
    <t>00005</t>
  </si>
  <si>
    <t>NAIL PROCEDURES</t>
  </si>
  <si>
    <t>4</t>
  </si>
  <si>
    <t>Ancillary</t>
  </si>
  <si>
    <t>9</t>
  </si>
  <si>
    <t>General Medicine</t>
  </si>
  <si>
    <t>00009</t>
  </si>
  <si>
    <t>LEVEL I SKIN EXCISIONS, BIOPSIES, AND REPAIRS</t>
  </si>
  <si>
    <t>00010</t>
  </si>
  <si>
    <t>LEVEL II SKIN EXCISIONS, BIOPSIES, AND REPAIRS</t>
  </si>
  <si>
    <t>00011</t>
  </si>
  <si>
    <t>LEVEL III SKIN EXCISIONS, BIOPSIES, AND REPAIRS</t>
  </si>
  <si>
    <t>00016</t>
  </si>
  <si>
    <t>SIMPLE WOUND REPAIR AND TREATMENT</t>
  </si>
  <si>
    <t>00017</t>
  </si>
  <si>
    <t>INTERMEDIATE WOUND REPAIR AND TREATMENT</t>
  </si>
  <si>
    <t>00018</t>
  </si>
  <si>
    <t>COMPLEX WOUND REPAIR AND TREATMENT</t>
  </si>
  <si>
    <t>00019</t>
  </si>
  <si>
    <t>MOHS MICROGRAPHIC SURGERY</t>
  </si>
  <si>
    <t>00020</t>
  </si>
  <si>
    <t>BREAST BIOPSIES, EXCISIONS, AND OTHER RELATED PROCEDURES</t>
  </si>
  <si>
    <t>Significant Procedure</t>
  </si>
  <si>
    <t>Breast procedures</t>
  </si>
  <si>
    <t>00021</t>
  </si>
  <si>
    <t>LEVEL I MASTECTOMY AND RECONSTRUCTIVE BREAST PROCEDURES</t>
  </si>
  <si>
    <t>00022</t>
  </si>
  <si>
    <t>LEVEL II MASTECTOMY AND RECONSTRUCTIVE BREAST PROCEDURES</t>
  </si>
  <si>
    <t>00023</t>
  </si>
  <si>
    <t>LEVEL I FOREARM AND WRIST PROCEDURES</t>
  </si>
  <si>
    <t>3</t>
  </si>
  <si>
    <t>Musculoskeletal system procedures</t>
  </si>
  <si>
    <t>Orthopedic Surgery</t>
  </si>
  <si>
    <t>00024</t>
  </si>
  <si>
    <t>LEVEL II FOREARM AND WRIST PROCEDURES</t>
  </si>
  <si>
    <t>00025</t>
  </si>
  <si>
    <t>LEVEL I SHOULDER AND UPPER ARM PROCEDURES</t>
  </si>
  <si>
    <t>00026</t>
  </si>
  <si>
    <t>LEVEL I KNEE AND LOWER LEG PROCEDURES</t>
  </si>
  <si>
    <t>00027</t>
  </si>
  <si>
    <t>LEVEL I HIP AND FEMUR PROCEDURES</t>
  </si>
  <si>
    <t>00028</t>
  </si>
  <si>
    <t>LEVEL I SPINE PROCEDURES</t>
  </si>
  <si>
    <t>00029</t>
  </si>
  <si>
    <t>LEVEL II SPINE PROCEDURES</t>
  </si>
  <si>
    <t>00033</t>
  </si>
  <si>
    <t>LEVEL I HAND PROCEDURES</t>
  </si>
  <si>
    <t>00034</t>
  </si>
  <si>
    <t>LEVEL II HAND PROCEDURES</t>
  </si>
  <si>
    <t>00035</t>
  </si>
  <si>
    <t>LEVEL I FOOT PROCEDURES</t>
  </si>
  <si>
    <t>00036</t>
  </si>
  <si>
    <t>LEVEL II FOOT PROCEDURES</t>
  </si>
  <si>
    <t>00037</t>
  </si>
  <si>
    <t>LEVEL I ARTHROSCOPY</t>
  </si>
  <si>
    <t>00038</t>
  </si>
  <si>
    <t>LEVEL II ARTHROSCOPY</t>
  </si>
  <si>
    <t>00039</t>
  </si>
  <si>
    <t>CAST APPLICATION OR REPLACEMENT</t>
  </si>
  <si>
    <t>38</t>
  </si>
  <si>
    <t>Orthopedics</t>
  </si>
  <si>
    <t>00040</t>
  </si>
  <si>
    <t>MINOR SPLINT AND STRAPPING APPLICATION</t>
  </si>
  <si>
    <t>00041</t>
  </si>
  <si>
    <t>CLOSED TREATMENT FX AND DISLOCATION</t>
  </si>
  <si>
    <t>00043</t>
  </si>
  <si>
    <t>OPEN OR PERCUTANEOUS TREATMENT OF FRACTURES</t>
  </si>
  <si>
    <t>00044</t>
  </si>
  <si>
    <t>BONE OR JOINT MANIPULATION UNDER ANESTHESIA</t>
  </si>
  <si>
    <t>00046</t>
  </si>
  <si>
    <t>LEVEL I ARTHROPLASTY</t>
  </si>
  <si>
    <t>00047</t>
  </si>
  <si>
    <t>LEVEL II ARTHROPLASTY</t>
  </si>
  <si>
    <t>00049</t>
  </si>
  <si>
    <t>LEVEL I JOINT, TENDON, OR LIGAMENT INJECTION PROCEDURES</t>
  </si>
  <si>
    <t>00050</t>
  </si>
  <si>
    <t>LEVEL II JOINT, TENDON, OR LIGAMENT INJECTION PROCEDURES</t>
  </si>
  <si>
    <t>00051</t>
  </si>
  <si>
    <t>MUSCULOSKELETAL EXCISIONS, BIOPSIES, AND DRAINAGE PROCEDURES</t>
  </si>
  <si>
    <t>00052</t>
  </si>
  <si>
    <t>LEVEL II KNEE AND LOWER LEG PROCEDURES</t>
  </si>
  <si>
    <t>00053</t>
  </si>
  <si>
    <t>SPINE INJECTIONS AND OTHER RELATED PROCEDURES</t>
  </si>
  <si>
    <t>00054</t>
  </si>
  <si>
    <t>FIXATION DEVICE INSERTION OR REPLACEMENT PROCEDURES</t>
  </si>
  <si>
    <t>00055</t>
  </si>
  <si>
    <t>LEVEL II HIP AND FEMUR PROCEDURES</t>
  </si>
  <si>
    <t>00056</t>
  </si>
  <si>
    <t>SKIN AND CONNECTIVE TISSUE GRAFTING AND FLAP PROCEDURES</t>
  </si>
  <si>
    <t>00057</t>
  </si>
  <si>
    <t>LEVEL III SPINE PROCEDURES</t>
  </si>
  <si>
    <t>00058</t>
  </si>
  <si>
    <t>LEVEL II SHOULDER AND UPPER ARM PROCEDURES</t>
  </si>
  <si>
    <t>00059</t>
  </si>
  <si>
    <t>ARTERIOVENOUS FISTULA CREATION OR REVISION FOR HEMODIALYSIS</t>
  </si>
  <si>
    <t>5</t>
  </si>
  <si>
    <t>Cardiovascular procedures</t>
  </si>
  <si>
    <t>53</t>
  </si>
  <si>
    <t>Vascular Surgery</t>
  </si>
  <si>
    <t>00060</t>
  </si>
  <si>
    <t>PULMONARY FUNCTION TESTS</t>
  </si>
  <si>
    <t>Pulmonary procedures</t>
  </si>
  <si>
    <t>Pulmonary</t>
  </si>
  <si>
    <t>00062</t>
  </si>
  <si>
    <t>LEVEL I ENDOSCOPY OF THE UPPER AIRWAY</t>
  </si>
  <si>
    <t>Otolaryngology Surgery</t>
  </si>
  <si>
    <t>00063</t>
  </si>
  <si>
    <t>LEVEL II ENDOSCOPY OF THE UPPER AIRWAY</t>
  </si>
  <si>
    <t>00064</t>
  </si>
  <si>
    <t>LEVEL I LOWER AIRWAY ENDOSCOPY</t>
  </si>
  <si>
    <t>00066</t>
  </si>
  <si>
    <t>PULMONARY REHABILITATIVE SERVICES</t>
  </si>
  <si>
    <t>6</t>
  </si>
  <si>
    <t>Rehabilitation</t>
  </si>
  <si>
    <t>00067</t>
  </si>
  <si>
    <t>VENTILATION ASSISTANCE AND MANAGEMENT</t>
  </si>
  <si>
    <t>00068</t>
  </si>
  <si>
    <t>THORACENTESIS, RELATED BIOPSY AND PLEURAL DRAINAGE PROCEDURES</t>
  </si>
  <si>
    <t>00069</t>
  </si>
  <si>
    <t>LEVEL I THORACIC AND CHEST PROCEDURES</t>
  </si>
  <si>
    <t>29</t>
  </si>
  <si>
    <t>Thoracic and chest procedures</t>
  </si>
  <si>
    <t>52</t>
  </si>
  <si>
    <t>Cardiothoracic Surgery</t>
  </si>
  <si>
    <t>00070</t>
  </si>
  <si>
    <t>LEVEL II THORACIC AND CHEST PROCEDURES</t>
  </si>
  <si>
    <t>00071</t>
  </si>
  <si>
    <t>LEVEL II LOWER AIRWAY ENDOSCOPY</t>
  </si>
  <si>
    <t>00072</t>
  </si>
  <si>
    <t>TRACHEOSTOMY AND RELATED TRACHEAL PROCEDURES</t>
  </si>
  <si>
    <t>00073</t>
  </si>
  <si>
    <t>DIAPHRAGMATIC PROCEDURES AND RELATED HERNIA REPAIR</t>
  </si>
  <si>
    <t>7</t>
  </si>
  <si>
    <t>Gastrointestinal system procedures</t>
  </si>
  <si>
    <t>00074</t>
  </si>
  <si>
    <t>REVISION, REPLACEMENT OR REMOVAL OF CARDIAC DEVICE COMPONENT</t>
  </si>
  <si>
    <t>57</t>
  </si>
  <si>
    <t>Electrophysiology</t>
  </si>
  <si>
    <t>00075</t>
  </si>
  <si>
    <t>LEVEL I CENTRAL VENOUS ACCESS PROCEDURES</t>
  </si>
  <si>
    <t>47</t>
  </si>
  <si>
    <t>Interventional Radiology</t>
  </si>
  <si>
    <t>00076</t>
  </si>
  <si>
    <t>REVISION, REPAIR OR REMOVAL OF CENTRAL VENOUS ACCESS DEVICE</t>
  </si>
  <si>
    <t>00077</t>
  </si>
  <si>
    <t>LEVEL I PERIPHERAL ENDOVASCULAR AND TRANSCATHETER PROCEDURES</t>
  </si>
  <si>
    <t>00078</t>
  </si>
  <si>
    <t>LEVEL I PERIPHERAL VASCULAR REPAIR, LIGATION OR RECONSTRUCTION</t>
  </si>
  <si>
    <t>00079</t>
  </si>
  <si>
    <t>LEVEL II PERIPHERAL ENDOVASCULAR AND TRANSCATHETER PROCEDURES</t>
  </si>
  <si>
    <t>00080</t>
  </si>
  <si>
    <t>EXERCISE TOLERANCE TESTS</t>
  </si>
  <si>
    <t>Cardiology</t>
  </si>
  <si>
    <t>00081</t>
  </si>
  <si>
    <t>ECHOCARDIOGRAPHY</t>
  </si>
  <si>
    <t>24</t>
  </si>
  <si>
    <t>Radiologic Procedure</t>
  </si>
  <si>
    <t>00082</t>
  </si>
  <si>
    <t>COMPREHENSIVE CARDIAC ELECTROPHYSIOLOGIC PROCEDURES WITH ABLATION</t>
  </si>
  <si>
    <t>00083</t>
  </si>
  <si>
    <t>LEVEL II CENTRAL VENOUS ACCESS PROCEDURES</t>
  </si>
  <si>
    <t>00084</t>
  </si>
  <si>
    <t>CARDIAC CATHETERIZATION PROCEDURES</t>
  </si>
  <si>
    <t>8</t>
  </si>
  <si>
    <t>Interventional Cardiology</t>
  </si>
  <si>
    <t>00085</t>
  </si>
  <si>
    <t>LEVEL III PERIPHERAL ENDOVASCULAR AND TRANSCATHETER PROCEDURES</t>
  </si>
  <si>
    <t>00086</t>
  </si>
  <si>
    <t>PACEMAKER AND OTHER CARDIOVASCULAR DEVICE INSERTION AND REPLACEMENT</t>
  </si>
  <si>
    <t>00087</t>
  </si>
  <si>
    <t>REMOVAL OR REVISION OF PACEMAKERS AND OTHER CARDIOVASCULAR DEVICES</t>
  </si>
  <si>
    <t>00090</t>
  </si>
  <si>
    <t>LEVEL I VARICOSE VEIN AND RELATED PROCEDURES</t>
  </si>
  <si>
    <t>00091</t>
  </si>
  <si>
    <t>LEVEL II PERIPHERAL VASCULAR REPAIR, LIGATION OR RECONSTRUCTION</t>
  </si>
  <si>
    <t>00092</t>
  </si>
  <si>
    <t>RESUSCITATION</t>
  </si>
  <si>
    <t>00093</t>
  </si>
  <si>
    <t>CARDIOVERSION</t>
  </si>
  <si>
    <t>00094</t>
  </si>
  <si>
    <t>CARDIAC REHABILITATION</t>
  </si>
  <si>
    <t>21</t>
  </si>
  <si>
    <t>Physical Therapy &amp; Rehab</t>
  </si>
  <si>
    <t>14</t>
  </si>
  <si>
    <t>00096</t>
  </si>
  <si>
    <t>CARDIAC ELECTROPHYSIOLOGIC PROCEDURES INCLUDING PACING AND RECORDING</t>
  </si>
  <si>
    <t>00097</t>
  </si>
  <si>
    <t>AICD AND RELATED CARDIAC DEVICE INSERTION OR REPLACEMENT</t>
  </si>
  <si>
    <t>00099</t>
  </si>
  <si>
    <t>LEVEL I PERCUTANEOUS CORONARY AND INTRACARDIAC INTERVENTIONAL PROCEDURES</t>
  </si>
  <si>
    <t>00102</t>
  </si>
  <si>
    <t>CONSULTATIVE TELEHEALTH ASSESSMENTS MEDICAL VISIT INDICATOR</t>
  </si>
  <si>
    <t>Incidental</t>
  </si>
  <si>
    <t>30</t>
  </si>
  <si>
    <t>Incidental procedures and services</t>
  </si>
  <si>
    <t>54</t>
  </si>
  <si>
    <t>Ancillary Services</t>
  </si>
  <si>
    <t>00103</t>
  </si>
  <si>
    <t>LEVEL II VARICOSE VEIN AND RELATED PROCEDURES</t>
  </si>
  <si>
    <t>00104</t>
  </si>
  <si>
    <t>MAJOR OPEN CORONARY ARTERY PROCEDURES INCLUDING CABG</t>
  </si>
  <si>
    <t>00105</t>
  </si>
  <si>
    <t>MAJOR OPEN CARDIAC AND CARDIAC VALVE PROCEDURES</t>
  </si>
  <si>
    <t>00106</t>
  </si>
  <si>
    <t>MAJOR OPEN ABDOMINAL AND THORACIC VASCULAR PROCEDURES</t>
  </si>
  <si>
    <t>00107</t>
  </si>
  <si>
    <t>CHOLECYSTECTOMY AND RELATED BILIARY PROCEDURES</t>
  </si>
  <si>
    <t>31</t>
  </si>
  <si>
    <t>Hepatobiliary procedures</t>
  </si>
  <si>
    <t>00108</t>
  </si>
  <si>
    <t>OTHER INTRA-ABDOMINAL AND INTRAPERITONEAL SURGICAL PROCEDURES</t>
  </si>
  <si>
    <t>00109</t>
  </si>
  <si>
    <t>ANCILLARY DRUG ADMINISTRATION</t>
  </si>
  <si>
    <t>23</t>
  </si>
  <si>
    <t>Other ancillary tests and procedures</t>
  </si>
  <si>
    <t>00110</t>
  </si>
  <si>
    <t>PHARMACOTHERAPY BY EXTENDED INFUSION</t>
  </si>
  <si>
    <t>Hematologic and lymphatic procedures</t>
  </si>
  <si>
    <t>00111</t>
  </si>
  <si>
    <t>PHARMACOTHERAPY EXCEPT BY EXTENDED INFUSION</t>
  </si>
  <si>
    <t>00113</t>
  </si>
  <si>
    <t>LEVEL I BLOOD PRODUCT EXCHANGE SERVICES</t>
  </si>
  <si>
    <t>10</t>
  </si>
  <si>
    <t>Hematology</t>
  </si>
  <si>
    <t>00114</t>
  </si>
  <si>
    <t>LEVEL II BLOOD PRODUCT EXCHANGE SERVICES</t>
  </si>
  <si>
    <t>00115</t>
  </si>
  <si>
    <t>DEEP LYMPH STRUCTURE PROCEDURES</t>
  </si>
  <si>
    <t>00116</t>
  </si>
  <si>
    <t>LEVEL I ALLERGY TESTS</t>
  </si>
  <si>
    <t>13</t>
  </si>
  <si>
    <t>Otolaryngologic system procedures</t>
  </si>
  <si>
    <t>00117</t>
  </si>
  <si>
    <t>HOME INFUSION</t>
  </si>
  <si>
    <t>00118</t>
  </si>
  <si>
    <t>NUTRITION THERAPY</t>
  </si>
  <si>
    <t>00119</t>
  </si>
  <si>
    <t>CAR T-CELL IMMUNOTHERAPY PREPARATION SERVICES</t>
  </si>
  <si>
    <t>00120</t>
  </si>
  <si>
    <t>CAR T-CELL IMMUNOTHERAPY</t>
  </si>
  <si>
    <t>00121</t>
  </si>
  <si>
    <t>LEVEL II PERCUTANEOUS CORONARY AND INTRACARDIAC INTERVENTIONAL PROCEDURES</t>
  </si>
  <si>
    <t>00122</t>
  </si>
  <si>
    <t>PERCUTANEOUS INTRA-ABDOMINAL OR INTRATHORACIC VASCULAR PROCEDURES</t>
  </si>
  <si>
    <t>00123</t>
  </si>
  <si>
    <t>PERIPHERAL VASCULAR BYPASS PROCEDURES</t>
  </si>
  <si>
    <t>00124</t>
  </si>
  <si>
    <t>BONE MARROW BIOPSIES</t>
  </si>
  <si>
    <t>00125</t>
  </si>
  <si>
    <t>LEVEL I ESOPHAGEAL AND GASTRIC SURGICAL PROCEDURES</t>
  </si>
  <si>
    <t>00126</t>
  </si>
  <si>
    <t>LEVEL II ESOPHAGEAL AND GASTRIC SURGICAL PROCEDURES</t>
  </si>
  <si>
    <t>00127</t>
  </si>
  <si>
    <t>LEVEL I SMALL AND LARGE INTESTINE SURGICAL PROCEDURES</t>
  </si>
  <si>
    <t>00128</t>
  </si>
  <si>
    <t>LEVEL II SMALL AND LARGE INTESTINE SURGICAL PROCEDURES</t>
  </si>
  <si>
    <t>00129</t>
  </si>
  <si>
    <t>ESOPHAGOGASTRIC RESTRICTIVE PROCEDURES AND GASTRIC FUNDOPLICATION</t>
  </si>
  <si>
    <t>58</t>
  </si>
  <si>
    <t>Bariatric Surgery</t>
  </si>
  <si>
    <t>00130</t>
  </si>
  <si>
    <t>MINOR GASTROINTESTINAL PROCEDURES INCLUDING TUBE INSERTION OR PLACEMENT</t>
  </si>
  <si>
    <t>00134</t>
  </si>
  <si>
    <t>LEVEL I UPPER GI ENDOSCOPY</t>
  </si>
  <si>
    <t>11</t>
  </si>
  <si>
    <t>Gastroenterology</t>
  </si>
  <si>
    <t>00135</t>
  </si>
  <si>
    <t>LEVEL II UPPER GI ENDOSCOPY</t>
  </si>
  <si>
    <t>00136</t>
  </si>
  <si>
    <t>LEVEL I LOWER GI ENDOSCOPY</t>
  </si>
  <si>
    <t>00137</t>
  </si>
  <si>
    <t>LEVEL II LOWER GI ENDOSCOPY</t>
  </si>
  <si>
    <t>00138</t>
  </si>
  <si>
    <t>LEVEL I ERCP AND RELATED ENDOSCOPIC PROCEDURES</t>
  </si>
  <si>
    <t>00141</t>
  </si>
  <si>
    <t>LEVEL I ANAL AND RECTAL PROCEDURES</t>
  </si>
  <si>
    <t>00142</t>
  </si>
  <si>
    <t>LEVEL II ANAL AND RECTAL PROCEDURES</t>
  </si>
  <si>
    <t>00150</t>
  </si>
  <si>
    <t>ABDOMINAL PARACENTESIS AND RELATED PERITONEAL DRAINAGE PROCEDURES</t>
  </si>
  <si>
    <t>00151</t>
  </si>
  <si>
    <t>LEVEL I HEPATOBILIARY AND PANCREAS PROCEDURES</t>
  </si>
  <si>
    <t>00152</t>
  </si>
  <si>
    <t>LEVEL II HEPATOBILIARY AND PANCREAS PROCEDURES</t>
  </si>
  <si>
    <t>00153</t>
  </si>
  <si>
    <t>LEVEL II ERCP AND RELATED ENDOSCOPIC PROCEDURES</t>
  </si>
  <si>
    <t>00154</t>
  </si>
  <si>
    <t>LEVEL III UPPER GI ENDOSCOPY</t>
  </si>
  <si>
    <t>00155</t>
  </si>
  <si>
    <t>LEVEL III BLOOD PRODUCT EXCHANGE SERVICES</t>
  </si>
  <si>
    <t>00156</t>
  </si>
  <si>
    <t>OCULAR IMAGING AND RELATED SERVICES</t>
  </si>
  <si>
    <t>12</t>
  </si>
  <si>
    <t>Ophthalmologic system procedures</t>
  </si>
  <si>
    <t>Ophthalmology</t>
  </si>
  <si>
    <t>00157</t>
  </si>
  <si>
    <t>REPRODUCTIVE PATHOLOGY TESTS</t>
  </si>
  <si>
    <t>Pathology</t>
  </si>
  <si>
    <t>32</t>
  </si>
  <si>
    <t>00158</t>
  </si>
  <si>
    <t>PATHOLOGY CONSULTATION AND INTERPRETATION</t>
  </si>
  <si>
    <t>00159</t>
  </si>
  <si>
    <t>MINOR UROLOGY SERVICES</t>
  </si>
  <si>
    <t>Genitourinary system procedures</t>
  </si>
  <si>
    <t>Urology</t>
  </si>
  <si>
    <t>00161</t>
  </si>
  <si>
    <t>URINARY STUDIES AND PROCEDURES</t>
  </si>
  <si>
    <t>00166</t>
  </si>
  <si>
    <t>LEVEL I URETHRAL PROCEDURES</t>
  </si>
  <si>
    <t>Urological Surgery</t>
  </si>
  <si>
    <t>00167</t>
  </si>
  <si>
    <t>LEVEL II URETHRAL PROCEDURES</t>
  </si>
  <si>
    <t>00168</t>
  </si>
  <si>
    <t>DIALYSIS PROCEDURES</t>
  </si>
  <si>
    <t>50</t>
  </si>
  <si>
    <t>Nephrology</t>
  </si>
  <si>
    <t>00170</t>
  </si>
  <si>
    <t>LEVEL I KIDNEY AND URETERAL PROCEDURES</t>
  </si>
  <si>
    <t>00171</t>
  </si>
  <si>
    <t>LEVEL II KIDNEY AND URETERAL PROCEDURES</t>
  </si>
  <si>
    <t>00172</t>
  </si>
  <si>
    <t>LEVEL III KIDNEY AND URETERAL PROCEDURES</t>
  </si>
  <si>
    <t>00173</t>
  </si>
  <si>
    <t>LEVEL I BLADDER AND URETERAL PROCEDURES</t>
  </si>
  <si>
    <t>00174</t>
  </si>
  <si>
    <t>LEVEL II BLADDER AND URETERAL PROCEDURES</t>
  </si>
  <si>
    <t>00175</t>
  </si>
  <si>
    <t>LEVEL III BLADDER AND URETERAL PROCEDURES</t>
  </si>
  <si>
    <t>00176</t>
  </si>
  <si>
    <t>LEVEL I PROSTATE PROCEDURES</t>
  </si>
  <si>
    <t>Male Reproductive system procedures</t>
  </si>
  <si>
    <t>00177</t>
  </si>
  <si>
    <t>MINOR DERMATOLOGY SERVICES</t>
  </si>
  <si>
    <t>Dermatology</t>
  </si>
  <si>
    <t>00178</t>
  </si>
  <si>
    <t>ANTEPARTUM PROCEDURES</t>
  </si>
  <si>
    <t>27</t>
  </si>
  <si>
    <t>Obstetric procedures</t>
  </si>
  <si>
    <t>16</t>
  </si>
  <si>
    <t>Obstetrics</t>
  </si>
  <si>
    <t>00179</t>
  </si>
  <si>
    <t>ECTOPIC PREGNANCY PROCEDURES</t>
  </si>
  <si>
    <t>Female Reproductive system procedures</t>
  </si>
  <si>
    <t>17</t>
  </si>
  <si>
    <t>Gynecological Surgery</t>
  </si>
  <si>
    <t>00180</t>
  </si>
  <si>
    <t>TESTICULAR AND EPIDIDYMAL PROCEDURES</t>
  </si>
  <si>
    <t>00182</t>
  </si>
  <si>
    <t>INSERTION OF PENILE PROSTHESIS</t>
  </si>
  <si>
    <t>00183</t>
  </si>
  <si>
    <t>LEVEL I PENILE PROCEDURES</t>
  </si>
  <si>
    <t>00184</t>
  </si>
  <si>
    <t>LEVEL II PROSTATE PROCEDURES</t>
  </si>
  <si>
    <t>00187</t>
  </si>
  <si>
    <t>LEVEL II PENILE PROCEDURES</t>
  </si>
  <si>
    <t>00188</t>
  </si>
  <si>
    <t>LEVEL I PERINEAL AND VAGINAL GYNECOLOGICAL PROCEDURES</t>
  </si>
  <si>
    <t>00189</t>
  </si>
  <si>
    <t>LEVEL II PERINEAL AND VAGINAL GYNECOLOGICAL PROCEDURES</t>
  </si>
  <si>
    <t>00190</t>
  </si>
  <si>
    <t>ARTIFICIAL FERTILIZATION</t>
  </si>
  <si>
    <t>00191</t>
  </si>
  <si>
    <t>LEVEL I FETAL PROCEDURES</t>
  </si>
  <si>
    <t>00192</t>
  </si>
  <si>
    <t>LEVEL II FETAL PROCEDURES</t>
  </si>
  <si>
    <t>00194</t>
  </si>
  <si>
    <t>ABORTION AND MISCARRIAGE TREATMENT AND PROCEDURES</t>
  </si>
  <si>
    <t>00195</t>
  </si>
  <si>
    <t>VAGINAL DELIVERY PROCEDURES</t>
  </si>
  <si>
    <t>00202</t>
  </si>
  <si>
    <t>CESAREAN DELIVERY PROCEDURES</t>
  </si>
  <si>
    <t>00203</t>
  </si>
  <si>
    <t>GLOBAL ANTEPARTUM AND POSTPARTUM VISITS</t>
  </si>
  <si>
    <t>00204</t>
  </si>
  <si>
    <t>LEVEL I HYSTERECTOMY AND MYOMECTOMY PROCEDURES</t>
  </si>
  <si>
    <t>00205</t>
  </si>
  <si>
    <t>OBSTETRICAL PROCEDURES</t>
  </si>
  <si>
    <t>00206</t>
  </si>
  <si>
    <t>LEVEL II HYSTERECTOMY AND MYOMECTOMY PROCEDURES</t>
  </si>
  <si>
    <t>00207</t>
  </si>
  <si>
    <t>LEVEL I OTHER UTERINE AND ADNEXA GYNECOLOGICAL PROCEDURES</t>
  </si>
  <si>
    <t>00208</t>
  </si>
  <si>
    <t>LEVEL II OTHER UTERINE AND ADNEXA GYNECOLOGICAL PROCEDURES</t>
  </si>
  <si>
    <t>00209</t>
  </si>
  <si>
    <t>OTHER GYNECOLOGICAL PROCEDURES</t>
  </si>
  <si>
    <t>00210</t>
  </si>
  <si>
    <t>EXTENDED EEG STUDIES</t>
  </si>
  <si>
    <t>Neurologic system procedures</t>
  </si>
  <si>
    <t>18</t>
  </si>
  <si>
    <t>Neurology</t>
  </si>
  <si>
    <t>00211</t>
  </si>
  <si>
    <t>ELECTROENCEPHALOGRAM</t>
  </si>
  <si>
    <t>00212</t>
  </si>
  <si>
    <t>ELECTROCONVULSIVE THERAPY</t>
  </si>
  <si>
    <t>Behavioral Health</t>
  </si>
  <si>
    <t>00213</t>
  </si>
  <si>
    <t>NERVE AND MUSCLE TESTS</t>
  </si>
  <si>
    <t>00214</t>
  </si>
  <si>
    <t>LEVEL I NERVOUS SYSTEM INJECTIONS INCLUDING CRANIAL TAP</t>
  </si>
  <si>
    <t>00217</t>
  </si>
  <si>
    <t>LEVEL I PERIPHERAL NERVE PROCEDURES</t>
  </si>
  <si>
    <t>19</t>
  </si>
  <si>
    <t>Neurological Surgery</t>
  </si>
  <si>
    <t>00218</t>
  </si>
  <si>
    <t>LEVEL II PERIPHERAL NERVE PROCEDURES</t>
  </si>
  <si>
    <t>00220</t>
  </si>
  <si>
    <t>LEVEL II NERVOUS SYSTEM INJECTIONS INCLUDING CRANIAL TAP</t>
  </si>
  <si>
    <t>00222</t>
  </si>
  <si>
    <t>SLEEP STUDIES ATTENDED</t>
  </si>
  <si>
    <t>00223</t>
  </si>
  <si>
    <t>LEVEL I NEUROSTIMULATOR AND RELATED DEVICE IMPLANTATION</t>
  </si>
  <si>
    <t>00224</t>
  </si>
  <si>
    <t>LEVEL II NEUROSTIMULATOR AND RELATED DEVICE IMPLANTATION</t>
  </si>
  <si>
    <t>00225</t>
  </si>
  <si>
    <t>OTHER INTRACRANIAL NEUROSURGERY PROCEDURES</t>
  </si>
  <si>
    <t>00226</t>
  </si>
  <si>
    <t>SLEEP STUDIES UNATTENDED</t>
  </si>
  <si>
    <t>00227</t>
  </si>
  <si>
    <t>LEVEL I CRANIOFACIAL BONE PROCEDURES</t>
  </si>
  <si>
    <t>55</t>
  </si>
  <si>
    <t>Oral and Maxillofacial Surgery</t>
  </si>
  <si>
    <t>00228</t>
  </si>
  <si>
    <t>LEVEL II CRANIOFACIAL BONE PROCEDURES</t>
  </si>
  <si>
    <t>00229</t>
  </si>
  <si>
    <t>MINOR AUDIOMETRY TESTS AND AUDIOLOGY SCREENING SERVICES</t>
  </si>
  <si>
    <t>Otolaryngology</t>
  </si>
  <si>
    <t>00230</t>
  </si>
  <si>
    <t>MINOR OPHTHALMOLOGICAL PROCEDURES AND DIAGNOSTIC SERVICES</t>
  </si>
  <si>
    <t>00233</t>
  </si>
  <si>
    <t>CATARACT AND OTHER INTRAOCULAR LENS PROCEDURES</t>
  </si>
  <si>
    <t>22</t>
  </si>
  <si>
    <t>Ophthalmology Surgery</t>
  </si>
  <si>
    <t>00234</t>
  </si>
  <si>
    <t>LEVEL I ANTERIOR CHAMBER EYE PROCEDURES</t>
  </si>
  <si>
    <t>00235</t>
  </si>
  <si>
    <t>LEVEL II ANTERIOR CHAMBER EYE PROCEDURES</t>
  </si>
  <si>
    <t>00237</t>
  </si>
  <si>
    <t>LEVEL I INTRAVITREAL, RETINAL AND OTHER POSTERIOR CHAMBER EYE PROCEDURES</t>
  </si>
  <si>
    <t>00238</t>
  </si>
  <si>
    <t>LEVEL II INTRAVITREAL, RETINAL AND OTHER POSTERIOR CHAMBER EYE PROCEDURES</t>
  </si>
  <si>
    <t>00239</t>
  </si>
  <si>
    <t>EXTRAOCULAR MUSCLE PROCEDURES</t>
  </si>
  <si>
    <t>00241</t>
  </si>
  <si>
    <t>OCULAR RECONSTRUCTIVE PROCEDURES W OR W/O OCULAR DEVICE</t>
  </si>
  <si>
    <t>00243</t>
  </si>
  <si>
    <t>CLASS I THERAPEUTIC RADIOPHARMACEUTICALS</t>
  </si>
  <si>
    <t>Drug</t>
  </si>
  <si>
    <t>Radiation Therapy</t>
  </si>
  <si>
    <t>48</t>
  </si>
  <si>
    <t>Therapeutic Radiology</t>
  </si>
  <si>
    <t>00244</t>
  </si>
  <si>
    <t>CLASS II THERAPEUTIC RADIOPHARMACEUTICALS</t>
  </si>
  <si>
    <t>00245</t>
  </si>
  <si>
    <t>CLASS III THERAPEUTIC RADIOPHARMACEUTICALS</t>
  </si>
  <si>
    <t>00246</t>
  </si>
  <si>
    <t>CLASS IV THERAPEUTIC RADIOPHARMACEUTICALS</t>
  </si>
  <si>
    <t>00247</t>
  </si>
  <si>
    <t>LEVEL I CORNEAL AND OTHER ANTERIOR SURFACE EYE PROCEDURES</t>
  </si>
  <si>
    <t>00248</t>
  </si>
  <si>
    <t>LEVEL II CORNEAL AND OTHER ANTERIOR SURFACE EYE PROCEDURES</t>
  </si>
  <si>
    <t>00249</t>
  </si>
  <si>
    <t>MINOR EAR, NOSE, MOUTH AND THROAT PROCEDURES</t>
  </si>
  <si>
    <t>00250</t>
  </si>
  <si>
    <t>COCHLEAR DEVICE IMPLANTATION</t>
  </si>
  <si>
    <t>00251</t>
  </si>
  <si>
    <t>OTORHINOLARYNGOLOGIC FUNCTION TESTS</t>
  </si>
  <si>
    <t>00252</t>
  </si>
  <si>
    <t>LEVEL I EAR, NOSE, MOUTH AND THROAT PROCEDURES</t>
  </si>
  <si>
    <t>00253</t>
  </si>
  <si>
    <t>LEVEL II EAR, NOSE, MOUTH AND THROAT PROCEDURES</t>
  </si>
  <si>
    <t>00254</t>
  </si>
  <si>
    <t>LEVEL III EAR, NOSE, MOUTH AND THROAT PROCEDURES</t>
  </si>
  <si>
    <t>00255</t>
  </si>
  <si>
    <t>LEVEL IV EAR, NOSE, MOUTH AND THROAT PROCEDURES</t>
  </si>
  <si>
    <t>00256</t>
  </si>
  <si>
    <t>TONSIL AND ADENOID PROCEDURES</t>
  </si>
  <si>
    <t>00257</t>
  </si>
  <si>
    <t>AUDIOMETRY</t>
  </si>
  <si>
    <t>00258</t>
  </si>
  <si>
    <t>LEVEL I EYELID, LACRIMAL AND CONJUNCTIVAL PROCEDURES</t>
  </si>
  <si>
    <t>00259</t>
  </si>
  <si>
    <t>LEVEL II EYELID, LACRIMAL AND CONJUNCTIVAL PROCEDURES</t>
  </si>
  <si>
    <t>00260</t>
  </si>
  <si>
    <t>CASE MANAGEMENT AND CARE PLANNING SERVICES</t>
  </si>
  <si>
    <t>26</t>
  </si>
  <si>
    <t>Case Management</t>
  </si>
  <si>
    <t>00261</t>
  </si>
  <si>
    <t>ESRD MONTHLY CASE MANAGEMENT</t>
  </si>
  <si>
    <t>00262</t>
  </si>
  <si>
    <t>CLEFT LIP AND PALATE REPAIR</t>
  </si>
  <si>
    <t>00263</t>
  </si>
  <si>
    <t>THYROID AND PARATHYROID PROCEDURES</t>
  </si>
  <si>
    <t>00264</t>
  </si>
  <si>
    <t>MAJOR CRANIOTOMY AND CRANIECTOMY SURGICAL PROCEDURES</t>
  </si>
  <si>
    <t>00265</t>
  </si>
  <si>
    <t>PERCUTANEOUS INTRACRANIAL AND EXTRACRANIAL VASCULAR PROCEDURES</t>
  </si>
  <si>
    <t>00266</t>
  </si>
  <si>
    <t>OPEN INTRACRANIAL AND EXTRACRANIAL VASCULAR PROCEDURES</t>
  </si>
  <si>
    <t>00267</t>
  </si>
  <si>
    <t>OTHER CRANIOTOMY PROCEDURES INCLUDING CRANIOPLASTY</t>
  </si>
  <si>
    <t>00268</t>
  </si>
  <si>
    <t>CRANIAL AND SPINAL SHUNT PROCEDURES</t>
  </si>
  <si>
    <t>00269</t>
  </si>
  <si>
    <t>LEVEL II ANCILLARY THERAPEUTIC SERVICES</t>
  </si>
  <si>
    <t>00270</t>
  </si>
  <si>
    <t>OCCUPATIONAL THERAPY</t>
  </si>
  <si>
    <t>00271</t>
  </si>
  <si>
    <t>PHYSICAL THERAPY</t>
  </si>
  <si>
    <t>00272</t>
  </si>
  <si>
    <t>SPEECH THERAPY AND EVALUATION</t>
  </si>
  <si>
    <t>00276</t>
  </si>
  <si>
    <t>PROCEDURES FOR REVISION OR REMOVAL OF NEUROSTIMULATOR DEVICES</t>
  </si>
  <si>
    <t>00277</t>
  </si>
  <si>
    <t>LEVEL I VASCULAR RADIOLOGICAL PROCEDURES</t>
  </si>
  <si>
    <t>15</t>
  </si>
  <si>
    <t>Radiologic procedures</t>
  </si>
  <si>
    <t>00278</t>
  </si>
  <si>
    <t>INJECTION(S) FOR RADIOLOGICAL IMAGING</t>
  </si>
  <si>
    <t>Radiology</t>
  </si>
  <si>
    <t>Diagnostic Radiology</t>
  </si>
  <si>
    <t>00279</t>
  </si>
  <si>
    <t>LEVEL II VASCULAR RADIOLOGICAL PROCEDURES</t>
  </si>
  <si>
    <t>00280</t>
  </si>
  <si>
    <t>LEVEL III VASCULAR RADIOLOGICAL PROCEDURES</t>
  </si>
  <si>
    <t>00282</t>
  </si>
  <si>
    <t>MAGNETIC RESONANCE ANGIOGRAPHY</t>
  </si>
  <si>
    <t>00284</t>
  </si>
  <si>
    <t>MYELOGRAPHY AND DISCOGRAPHY IMAGING PROCEDURES</t>
  </si>
  <si>
    <t>00286</t>
  </si>
  <si>
    <t>MAMMOGRAPHY AND OTHER RELATED PROCEDURES</t>
  </si>
  <si>
    <t>00288</t>
  </si>
  <si>
    <t>LEVEL I DIAGNOSTIC ULTRASOUND</t>
  </si>
  <si>
    <t>00289</t>
  </si>
  <si>
    <t>LEVEL II DIAGNOSTIC ULTRASOUND</t>
  </si>
  <si>
    <t>00290</t>
  </si>
  <si>
    <t>PET SCANS</t>
  </si>
  <si>
    <t>00291</t>
  </si>
  <si>
    <t>BONE DENSITY AND RELATED PROCEDURES</t>
  </si>
  <si>
    <t>00293</t>
  </si>
  <si>
    <t>MAGNETIC RESONANCE IMAGING WITHOUT CONTRAST</t>
  </si>
  <si>
    <t>00295</t>
  </si>
  <si>
    <t>MAGNETIC RESONANCE IMAGING WITH CONTRAST</t>
  </si>
  <si>
    <t>00297</t>
  </si>
  <si>
    <t>MAGNETOCEPHALOGRAPHY</t>
  </si>
  <si>
    <t>00299</t>
  </si>
  <si>
    <t>LEVEL I COMPUTED TOMOGRAPHY</t>
  </si>
  <si>
    <t>00300</t>
  </si>
  <si>
    <t>LEVEL II COMPUTED TOMOGRAPHY</t>
  </si>
  <si>
    <t>00301</t>
  </si>
  <si>
    <t>COMPUTED TOMOGRAPHY- OTHER</t>
  </si>
  <si>
    <t>00302</t>
  </si>
  <si>
    <t>COMPUTED TOMOGRAPHIC ANGIOGRAPHY</t>
  </si>
  <si>
    <t>00304</t>
  </si>
  <si>
    <t>MINOR SPECIMEN COLLECTION SERVICES</t>
  </si>
  <si>
    <t>00305</t>
  </si>
  <si>
    <t>LEVEL I SURGICAL PATHOLOGY TESTS</t>
  </si>
  <si>
    <t>00306</t>
  </si>
  <si>
    <t>LEVEL II SURGICAL PATHOLOGY TESTS</t>
  </si>
  <si>
    <t>00307</t>
  </si>
  <si>
    <t>INSERTION OR REMOVAL OF DRUG DELIVERY DEVICE</t>
  </si>
  <si>
    <t>00308</t>
  </si>
  <si>
    <t>LEVEL III PATHOLOGY TESTS</t>
  </si>
  <si>
    <t>00309</t>
  </si>
  <si>
    <t>ADAPTIVE BEHAVIORAL HEALTH TREATMENT SERVICES</t>
  </si>
  <si>
    <t>Behavioral Health &amp; Counseling</t>
  </si>
  <si>
    <t>Behavioral health illnesses and substance abuse therapies</t>
  </si>
  <si>
    <t>00310</t>
  </si>
  <si>
    <t>DEVELOPMENTAL AND NEUROPSYCHOLOGICAL TESTING</t>
  </si>
  <si>
    <t>00312</t>
  </si>
  <si>
    <t>BEHAVIORAL AND SUBSTANCE ABUSE PARTIAL HOSPITALIZATION PROGRAM</t>
  </si>
  <si>
    <t>Per Diem</t>
  </si>
  <si>
    <t>00315</t>
  </si>
  <si>
    <t>COUNSELLING OR INDIVIDUAL BRIEF PSYCHOTHERAPY</t>
  </si>
  <si>
    <t>00316</t>
  </si>
  <si>
    <t>INDIVIDUAL COMPREHENSIVE PSYCHOTHERAPY</t>
  </si>
  <si>
    <t>00317</t>
  </si>
  <si>
    <t>FAMILY PSYCHOTHERAPY</t>
  </si>
  <si>
    <t>00318</t>
  </si>
  <si>
    <t>GROUP PSYCHOTHERAPY</t>
  </si>
  <si>
    <t>00319</t>
  </si>
  <si>
    <t>ACTIVITY THERAPY</t>
  </si>
  <si>
    <t>00320</t>
  </si>
  <si>
    <t>BEHAVIORAL HEALTH - CASE MANAGEMENT AND TREATMENT PLAN DEVELOPMENT</t>
  </si>
  <si>
    <t>00321</t>
  </si>
  <si>
    <t>CRISIS INTERVENTION</t>
  </si>
  <si>
    <t>00322</t>
  </si>
  <si>
    <t>MEDICATION ADMINISTRATION AND OBSERVATION</t>
  </si>
  <si>
    <t>00323</t>
  </si>
  <si>
    <t>BEHAVIORAL HEALTH ASSESSMENT</t>
  </si>
  <si>
    <t>00324</t>
  </si>
  <si>
    <t>SCREENING FOR BEHAVIORAL CHANGE OR RISK ASSESSMENT</t>
  </si>
  <si>
    <t>00325</t>
  </si>
  <si>
    <t>PREVENTION COUNSELING</t>
  </si>
  <si>
    <t>77</t>
  </si>
  <si>
    <t>Preventive Medicine and Related Services</t>
  </si>
  <si>
    <t>Preventive Care</t>
  </si>
  <si>
    <t>00327</t>
  </si>
  <si>
    <t>INTENSIVE OUTPATIENT PSYCHIATRIC TREATMENT</t>
  </si>
  <si>
    <t>00328</t>
  </si>
  <si>
    <t>DAY REHABILITATION, HALF DAY</t>
  </si>
  <si>
    <t>00329</t>
  </si>
  <si>
    <t>DAY REHABILITATION, FULL DAY</t>
  </si>
  <si>
    <t>00331</t>
  </si>
  <si>
    <t>LEVEL I DIAGNOSTIC NUCLEAR MEDICINE</t>
  </si>
  <si>
    <t>Nuclear Medicine</t>
  </si>
  <si>
    <t>Diagnostic Nuclear Medicine</t>
  </si>
  <si>
    <t>00332</t>
  </si>
  <si>
    <t>LEVEL II DIAGNOSTIC NUCLEAR MEDICINE</t>
  </si>
  <si>
    <t>00333</t>
  </si>
  <si>
    <t>BEHAVIORAL HEALTH RESIDENTIAL TREATMENT</t>
  </si>
  <si>
    <t>00335</t>
  </si>
  <si>
    <t>CLASS I BRACHYTHERAPY SOURCES</t>
  </si>
  <si>
    <t>00336</t>
  </si>
  <si>
    <t>CLASS II BRACHYTHERAPY SOURCES</t>
  </si>
  <si>
    <t>00337</t>
  </si>
  <si>
    <t>CLASS III BRACHYTHERAPY SOURCES</t>
  </si>
  <si>
    <t>00340</t>
  </si>
  <si>
    <t>THERAPEUTIC NUCLEAR MEDICINE</t>
  </si>
  <si>
    <t>00343</t>
  </si>
  <si>
    <t>LEVEL I RADIATION THERAPY</t>
  </si>
  <si>
    <t>00346</t>
  </si>
  <si>
    <t>RADIOSURGERY</t>
  </si>
  <si>
    <t>00347</t>
  </si>
  <si>
    <t>LEVEL II RADIATION THERAPY</t>
  </si>
  <si>
    <t>00348</t>
  </si>
  <si>
    <t>LEVEL III RADIATION THERAPY</t>
  </si>
  <si>
    <t>00350</t>
  </si>
  <si>
    <t>ADJUNCTIVE DENTAL SERVICES</t>
  </si>
  <si>
    <t>Dental and Oral Surgery Procedures</t>
  </si>
  <si>
    <t>Dental</t>
  </si>
  <si>
    <t>00352</t>
  </si>
  <si>
    <t>LEVEL I PERIODONTICS</t>
  </si>
  <si>
    <t>Dental or Oral Surgery Procs</t>
  </si>
  <si>
    <t>00353</t>
  </si>
  <si>
    <t>LEVEL I PROSTHODONTICS, FIXED</t>
  </si>
  <si>
    <t>00354</t>
  </si>
  <si>
    <t>LEVEL II PROSTHODONTICS, FIXED</t>
  </si>
  <si>
    <t>00355</t>
  </si>
  <si>
    <t>LEVEL III PROSTHODONTICS, FIXED</t>
  </si>
  <si>
    <t>00356</t>
  </si>
  <si>
    <t>LEVEL I PROSTHODONTICS, REMOVABLE</t>
  </si>
  <si>
    <t>00357</t>
  </si>
  <si>
    <t>LEVEL II PROSTHODONTICS, REMOVABLE</t>
  </si>
  <si>
    <t>00358</t>
  </si>
  <si>
    <t>LEVEL III PROSTHODONTICS, REMOVABLE</t>
  </si>
  <si>
    <t>00359</t>
  </si>
  <si>
    <t>LEVEL I MAXILLOFACIAL PROSTHETICS</t>
  </si>
  <si>
    <t>00360</t>
  </si>
  <si>
    <t>LEVEL II MAXILLOFACIAL PROSTHETICS</t>
  </si>
  <si>
    <t>00361</t>
  </si>
  <si>
    <t>LEVEL I DENTAL RESTORATIONS</t>
  </si>
  <si>
    <t>00362</t>
  </si>
  <si>
    <t>LEVEL II DENTAL RESTORATIONS</t>
  </si>
  <si>
    <t>00363</t>
  </si>
  <si>
    <t>LEVEL III DENTAL RESTORATIONS</t>
  </si>
  <si>
    <t>00364</t>
  </si>
  <si>
    <t>LEVEL I ENDODONTICS</t>
  </si>
  <si>
    <t>00365</t>
  </si>
  <si>
    <t>LEVEL II ENDODONTICS</t>
  </si>
  <si>
    <t>00366</t>
  </si>
  <si>
    <t>LEVEL III ENDODONTICS</t>
  </si>
  <si>
    <t>00367</t>
  </si>
  <si>
    <t>LEVEL I ORAL SURGERY PROCEDURES</t>
  </si>
  <si>
    <t>00368</t>
  </si>
  <si>
    <t>LEVEL II ORAL SURGERY PROCEDURES</t>
  </si>
  <si>
    <t>00369</t>
  </si>
  <si>
    <t>LEVEL III ORAL SURGERY PROCEDURES</t>
  </si>
  <si>
    <t>00371</t>
  </si>
  <si>
    <t>LEVEL I ORTHODONTICS</t>
  </si>
  <si>
    <t>00372</t>
  </si>
  <si>
    <t>SEALANT</t>
  </si>
  <si>
    <t>00373</t>
  </si>
  <si>
    <t>LEVEL I DENTAL IMAGING</t>
  </si>
  <si>
    <t>00374</t>
  </si>
  <si>
    <t>LEVEL II DENTAL IMAGING</t>
  </si>
  <si>
    <t>00375</t>
  </si>
  <si>
    <t>DENTAL ANESTHESIA</t>
  </si>
  <si>
    <t>00376</t>
  </si>
  <si>
    <t>DIAGNOSTIC DENTAL PROCEDURES</t>
  </si>
  <si>
    <t>00377</t>
  </si>
  <si>
    <t>PREVENTIVE DENTAL PROCEDURES</t>
  </si>
  <si>
    <t>00378</t>
  </si>
  <si>
    <t>LEVEL II PERIODONTICS</t>
  </si>
  <si>
    <t>00379</t>
  </si>
  <si>
    <t>LEVEL II ORTHODONTICS</t>
  </si>
  <si>
    <t>00380</t>
  </si>
  <si>
    <t>ANESTHESIA</t>
  </si>
  <si>
    <t>20</t>
  </si>
  <si>
    <t>Anesthesia</t>
  </si>
  <si>
    <t>00381</t>
  </si>
  <si>
    <t>LEVEL I DENTAL IMPLANTS</t>
  </si>
  <si>
    <t>00382</t>
  </si>
  <si>
    <t>LEVEL II DENTAL IMPLANTS</t>
  </si>
  <si>
    <t>00384</t>
  </si>
  <si>
    <t>LEVEL III CHEMISTRY TESTS</t>
  </si>
  <si>
    <t>Laboratory</t>
  </si>
  <si>
    <t>00385</t>
  </si>
  <si>
    <t>LEVEL I COMPLEX LABORATORY, MOLECULAR PATHOLOGY AND GENETIC TESTS</t>
  </si>
  <si>
    <t>00386</t>
  </si>
  <si>
    <t>LEVEL II COMPLEX LABORATORY, MOLECULAR PATHOLOGY AND GENETIC TESTS</t>
  </si>
  <si>
    <t>00387</t>
  </si>
  <si>
    <t>LEVEL III COMPLEX LABORATORY, MOLECULAR PATHOLOGY AND GENETIC TESTS</t>
  </si>
  <si>
    <t>00388</t>
  </si>
  <si>
    <t>LEVEL III MICROBIOLOGY TESTS</t>
  </si>
  <si>
    <t>00389</t>
  </si>
  <si>
    <t>LEVEL II CONVENTIONAL RADIOLOGY</t>
  </si>
  <si>
    <t>00390</t>
  </si>
  <si>
    <t>LEVEL I PATHOLOGY TESTS</t>
  </si>
  <si>
    <t>00391</t>
  </si>
  <si>
    <t>LEVEL II PATHOLOGY TESTS</t>
  </si>
  <si>
    <t>00392</t>
  </si>
  <si>
    <t>PAP SMEARS</t>
  </si>
  <si>
    <t>00393</t>
  </si>
  <si>
    <t>LEVEL II BLOOD AND TISSUE TYPING TESTS</t>
  </si>
  <si>
    <t>00394</t>
  </si>
  <si>
    <t>LEVEL I IMMUNOLOGY TESTS</t>
  </si>
  <si>
    <t>00395</t>
  </si>
  <si>
    <t>LEVEL II IMMUNOLOGY TESTS</t>
  </si>
  <si>
    <t>00396</t>
  </si>
  <si>
    <t>LEVEL I MICROBIOLOGY TESTS</t>
  </si>
  <si>
    <t>00397</t>
  </si>
  <si>
    <t>LEVEL II MICROBIOLOGY TESTS</t>
  </si>
  <si>
    <t>00398</t>
  </si>
  <si>
    <t>LEVEL I ENDOCRINOLOGY TESTS</t>
  </si>
  <si>
    <t>00399</t>
  </si>
  <si>
    <t>LEVEL II ENDOCRINOLOGY TESTS</t>
  </si>
  <si>
    <t>00400</t>
  </si>
  <si>
    <t>LEVEL I CHEMISTRY TESTS</t>
  </si>
  <si>
    <t>00401</t>
  </si>
  <si>
    <t>LEVEL II CHEMISTRY TESTS</t>
  </si>
  <si>
    <t>00402</t>
  </si>
  <si>
    <t>BASIC CHEMISTRY TESTS</t>
  </si>
  <si>
    <t>00403</t>
  </si>
  <si>
    <t>ORGAN OR DISEASE ORIENTED PANELS</t>
  </si>
  <si>
    <t>00404</t>
  </si>
  <si>
    <t>TOXICOLOGY TESTS</t>
  </si>
  <si>
    <t>00405</t>
  </si>
  <si>
    <t>THERAPEUTIC DRUG MONITORING</t>
  </si>
  <si>
    <t>00406</t>
  </si>
  <si>
    <t>LEVEL I CLOTTING TESTS</t>
  </si>
  <si>
    <t>00407</t>
  </si>
  <si>
    <t>LEVEL II CLOTTING TESTS</t>
  </si>
  <si>
    <t>00408</t>
  </si>
  <si>
    <t>LEVEL I HEMATOLOGY TESTS</t>
  </si>
  <si>
    <t>00409</t>
  </si>
  <si>
    <t>LEVEL II HEMATOLOGY TESTS</t>
  </si>
  <si>
    <t>00410</t>
  </si>
  <si>
    <t>URINALYSIS</t>
  </si>
  <si>
    <t>00412</t>
  </si>
  <si>
    <t>ANCILLARY RESPIRATORY THERAPY AND OTHER PULMONARY TESTS AND SERVICES</t>
  </si>
  <si>
    <t>00413</t>
  </si>
  <si>
    <t>CARDIOGRAM</t>
  </si>
  <si>
    <t>00414</t>
  </si>
  <si>
    <t>LEVEL I IMMUNIZATION</t>
  </si>
  <si>
    <t>00415</t>
  </si>
  <si>
    <t>LEVEL II IMMUNIZATION</t>
  </si>
  <si>
    <t>00417</t>
  </si>
  <si>
    <t>MINOR FEMALE REPRODUCTIVE PROCEDURES</t>
  </si>
  <si>
    <t>42</t>
  </si>
  <si>
    <t>Gynecology</t>
  </si>
  <si>
    <t>00418</t>
  </si>
  <si>
    <t>AMBULATORY PATIENT MONITORING AND RELATED ASSESSMENTS</t>
  </si>
  <si>
    <t>00419</t>
  </si>
  <si>
    <t>ANCILLARY OPHTHALMOLOGY OR OPTOMETRY SERVICES</t>
  </si>
  <si>
    <t>00420</t>
  </si>
  <si>
    <t>ELECTRONIC ANALYSIS FOR CARDIAC, NEUROLOGICAL AND OTHER DEVICES</t>
  </si>
  <si>
    <t>00423</t>
  </si>
  <si>
    <t>VASCULAR ACCESS BY NEEDLE OR CATHETER</t>
  </si>
  <si>
    <t>00427</t>
  </si>
  <si>
    <t>BIOFEEDBACK AND OTHER TRAINING</t>
  </si>
  <si>
    <t>00428</t>
  </si>
  <si>
    <t>PATIENT EDUCATION, INDIVIDUAL</t>
  </si>
  <si>
    <t>00429</t>
  </si>
  <si>
    <t>PATIENT EDUCATION, GROUP</t>
  </si>
  <si>
    <t>00430</t>
  </si>
  <si>
    <t>CLASS I CHEMOTHERAPY DRUGS</t>
  </si>
  <si>
    <t>Chemotherapy and other drugs</t>
  </si>
  <si>
    <t>36</t>
  </si>
  <si>
    <t>Chemotherapy and Pharmacotherapy</t>
  </si>
  <si>
    <t>00431</t>
  </si>
  <si>
    <t>CLASS II CHEMOTHERAPY DRUGS</t>
  </si>
  <si>
    <t>00432</t>
  </si>
  <si>
    <t>CLASS III CHEMOTHERAPY DRUGS</t>
  </si>
  <si>
    <t>00433</t>
  </si>
  <si>
    <t>CLASS IV CHEMOTHERAPY DRUGS</t>
  </si>
  <si>
    <t>00434</t>
  </si>
  <si>
    <t>CLASS V CHEMOTHERAPY DRUGS</t>
  </si>
  <si>
    <t>00435</t>
  </si>
  <si>
    <t>CLASS I PHARMACOTHERAPY</t>
  </si>
  <si>
    <t>00436</t>
  </si>
  <si>
    <t>CLASS II PHARMACOTHERAPY</t>
  </si>
  <si>
    <t>00437</t>
  </si>
  <si>
    <t>CLASS III PHARMACOTHERAPY</t>
  </si>
  <si>
    <t>00438</t>
  </si>
  <si>
    <t>CLASS IV PHARMACOTHERAPY</t>
  </si>
  <si>
    <t>00439</t>
  </si>
  <si>
    <t>CLASS V PHARMACOTHERAPY</t>
  </si>
  <si>
    <t>00440</t>
  </si>
  <si>
    <t>CLASS VI PHARMACOTHERAPY</t>
  </si>
  <si>
    <t>00441</t>
  </si>
  <si>
    <t>CLASS VI CHEMOTHERAPY DRUGS</t>
  </si>
  <si>
    <t>00443</t>
  </si>
  <si>
    <t>CLASS VII CHEMOTHERAPY DRUGS</t>
  </si>
  <si>
    <t>00444</t>
  </si>
  <si>
    <t>CLASS VII PHARMACOTHERAPY</t>
  </si>
  <si>
    <t>00448</t>
  </si>
  <si>
    <t>EXPANDED HOURS ACCESS</t>
  </si>
  <si>
    <t>00449</t>
  </si>
  <si>
    <t>ADDITIONAL UNDIFFERENTIATED MEDICAL VISITS/SERVICES</t>
  </si>
  <si>
    <t>00450</t>
  </si>
  <si>
    <t>OBSERVATION</t>
  </si>
  <si>
    <t>00452</t>
  </si>
  <si>
    <t>DIABETES SUPPLIES</t>
  </si>
  <si>
    <t>DME</t>
  </si>
  <si>
    <t>34</t>
  </si>
  <si>
    <t>DME, Ambulance Services and Medical Supplies</t>
  </si>
  <si>
    <t>35</t>
  </si>
  <si>
    <t>DME and Supplies</t>
  </si>
  <si>
    <t>00453</t>
  </si>
  <si>
    <t>MOTORIZED WHEELCHAIR</t>
  </si>
  <si>
    <t>00454</t>
  </si>
  <si>
    <t>TPN FORMULAE</t>
  </si>
  <si>
    <t>00455</t>
  </si>
  <si>
    <t>INCIDENTAL BIOLOGICAL AND SYNTHETIC APPLICATION PRODUCTS</t>
  </si>
  <si>
    <t>00456</t>
  </si>
  <si>
    <t>MOTORIZED WHEELCHAIR ACCESSORIES</t>
  </si>
  <si>
    <t>00458</t>
  </si>
  <si>
    <t>ALLERGY THERAPY</t>
  </si>
  <si>
    <t>00459</t>
  </si>
  <si>
    <t>VACCINE ADMINISTRATION</t>
  </si>
  <si>
    <t>00460</t>
  </si>
  <si>
    <t>CLASS VIII COMBINED CHEMOTHERAPY AND PHARMACOTHERAPY</t>
  </si>
  <si>
    <t>00461</t>
  </si>
  <si>
    <t>CLASS IX COMBINED CHEMOTHERAPY AND PHARMACOTHERAPY</t>
  </si>
  <si>
    <t>00462</t>
  </si>
  <si>
    <t>CLASS X COMBINED CHEMOTHERAPY AND PHARMACOTHERAPY</t>
  </si>
  <si>
    <t>00463</t>
  </si>
  <si>
    <t>CLASS XI COMBINED CHEMOTHERAPY AND PHARMACOTHERAPY</t>
  </si>
  <si>
    <t>00464</t>
  </si>
  <si>
    <t>CLASS XII COMBINED CHEMOTHERAPY AND PHARMACOTHERAPY</t>
  </si>
  <si>
    <t>00465</t>
  </si>
  <si>
    <t>CLASS XIII COMBINED CHEMOTHERAPY AND PHARMACOTHERAPY</t>
  </si>
  <si>
    <t>00466</t>
  </si>
  <si>
    <t>CLASS XIV COMBINED CHEMOTHERAPY AND PHARMACOTHERAPY</t>
  </si>
  <si>
    <t>00470</t>
  </si>
  <si>
    <t>OBSTETRICAL ULTRASOUND</t>
  </si>
  <si>
    <t>00471</t>
  </si>
  <si>
    <t>LEVEL I CONVENTIONAL RADIOLOGY</t>
  </si>
  <si>
    <t>00472</t>
  </si>
  <si>
    <t>ULTRASOUND GUIDANCE</t>
  </si>
  <si>
    <t>00473</t>
  </si>
  <si>
    <t>CT GUIDANCE</t>
  </si>
  <si>
    <t>00474</t>
  </si>
  <si>
    <t>RADIOLOGICAL GUIDANCE FOR THERAPEUTIC OR DIAGNOSTIC PROCEDURES</t>
  </si>
  <si>
    <t>00475</t>
  </si>
  <si>
    <t>MRI GUIDANCE</t>
  </si>
  <si>
    <t>00476</t>
  </si>
  <si>
    <t>LEVEL I RADIATION TREATMENT PREPARATION AND PLANNING</t>
  </si>
  <si>
    <t>00477</t>
  </si>
  <si>
    <t>LEVEL II RADIATION TREATMENT PREPARATION AND PLANNING</t>
  </si>
  <si>
    <t>00478</t>
  </si>
  <si>
    <t>LEVEL III RADIATION TREATMENT PREPARATION AND PLANNING</t>
  </si>
  <si>
    <t>00483</t>
  </si>
  <si>
    <t>RADIATION THERAPY MANAGEMENT</t>
  </si>
  <si>
    <t>00485</t>
  </si>
  <si>
    <t>CORNEAL TISSUE PROCESSING</t>
  </si>
  <si>
    <t>00486</t>
  </si>
  <si>
    <t>LEVEL I BLOOD AND TISSUE TYPING TESTS</t>
  </si>
  <si>
    <t>00488</t>
  </si>
  <si>
    <t>MINOR DEVICE EVALUATION AND INTERROGATION</t>
  </si>
  <si>
    <t>00490</t>
  </si>
  <si>
    <t>INCIDENTAL SERVICES FOR QUALITY OR PERFORMANCE MEASUREMENT</t>
  </si>
  <si>
    <t>00491</t>
  </si>
  <si>
    <t>MEDICAL VISIT INDICATOR</t>
  </si>
  <si>
    <t>00493</t>
  </si>
  <si>
    <t>LEVEL I ANCILLARY THERAPEUTIC SERVICES</t>
  </si>
  <si>
    <t>00494</t>
  </si>
  <si>
    <t>COMPLEX BLOOD COLLECTION SERVICES</t>
  </si>
  <si>
    <t>00495</t>
  </si>
  <si>
    <t>MINOR CHEMOTHERAPY DRUGS</t>
  </si>
  <si>
    <t>00496</t>
  </si>
  <si>
    <t>MINOR PHARMACOTHERAPY</t>
  </si>
  <si>
    <t>00497</t>
  </si>
  <si>
    <t>TELEHEALTH FACILITATION</t>
  </si>
  <si>
    <t>00498</t>
  </si>
  <si>
    <t>PEN FORMULAE</t>
  </si>
  <si>
    <t>00499</t>
  </si>
  <si>
    <t>BLOOD PROCESSING, STORAGE AND RELATED SERVICES</t>
  </si>
  <si>
    <t>00518</t>
  </si>
  <si>
    <t>BACTERIAL AND TUBERCULOUS INFECTIONS OF NERVOUS SYSTEM</t>
  </si>
  <si>
    <t>Medical Visit</t>
  </si>
  <si>
    <t>Diseases and disorders of the nervous system</t>
  </si>
  <si>
    <t>44</t>
  </si>
  <si>
    <t>Infectious Disease</t>
  </si>
  <si>
    <t>00519</t>
  </si>
  <si>
    <t>NON-BACTERIAL INFECTIONS OF NERVOUS SYSTEM</t>
  </si>
  <si>
    <t>00520</t>
  </si>
  <si>
    <t>SPINAL DIAGNOSES AND INJURIES</t>
  </si>
  <si>
    <t>00521</t>
  </si>
  <si>
    <t>NERVOUS SYSTEM MALIGNANCY</t>
  </si>
  <si>
    <t>28</t>
  </si>
  <si>
    <t>Oncology</t>
  </si>
  <si>
    <t>00522</t>
  </si>
  <si>
    <t>DEGENERATIVE NERVOUS SYSTEM DIAGNOSES EXC MULT SCLEROSIS</t>
  </si>
  <si>
    <t>00523</t>
  </si>
  <si>
    <t>MULTIPLE SCLEROSIS AND OTHER DEMYELINATING DISEASES</t>
  </si>
  <si>
    <t>00524</t>
  </si>
  <si>
    <t>OTHER CENTRAL NERVOUS SYSTEM DIAGNOSES</t>
  </si>
  <si>
    <t>00526</t>
  </si>
  <si>
    <t>TRANSIENT ISCHEMIA</t>
  </si>
  <si>
    <t>00527</t>
  </si>
  <si>
    <t>PERIPHERAL, CRANIAL AND AUTONOMIC NERVE DIAGNOSES</t>
  </si>
  <si>
    <t>00528</t>
  </si>
  <si>
    <t>ANOXIC AND OTHER SEVERE BRAIN DAMAGE OR COMA</t>
  </si>
  <si>
    <t>00529</t>
  </si>
  <si>
    <t>SEIZURE</t>
  </si>
  <si>
    <t>00530</t>
  </si>
  <si>
    <t>HEADACHES OTHER THAN MIGRAINE</t>
  </si>
  <si>
    <t>00531</t>
  </si>
  <si>
    <t>MIGRAINE</t>
  </si>
  <si>
    <t>00532</t>
  </si>
  <si>
    <t>HEAD TRAUMA WITH OR WITHOUT LOC/COMA LESS THAN 1 HR</t>
  </si>
  <si>
    <t>00533</t>
  </si>
  <si>
    <t>AFTEREFFECTS OF CEREBROVASCULAR ACCIDENT</t>
  </si>
  <si>
    <t>00534</t>
  </si>
  <si>
    <t>NONSPECIFIC CVA AND PRECEREBRAL OCCLUSION W/O INFARC</t>
  </si>
  <si>
    <t>00535</t>
  </si>
  <si>
    <t>CVA AND PRECEREBRAL OCCLUSION W INFARCT</t>
  </si>
  <si>
    <t>00536</t>
  </si>
  <si>
    <t>CEREBRAL PALSY</t>
  </si>
  <si>
    <t>00537</t>
  </si>
  <si>
    <t>MALFUNCTION, REACTION, COMPLICATION OF NEUROLOGICAL DEVICE OR PROC</t>
  </si>
  <si>
    <t>00538</t>
  </si>
  <si>
    <t>HEAD TRAUMA WITH LOC/COMA MORE THEN 1 HR</t>
  </si>
  <si>
    <t>00539</t>
  </si>
  <si>
    <t>INTRACRANIAL HEMORRHAGE</t>
  </si>
  <si>
    <t>00545</t>
  </si>
  <si>
    <t>PERIPHERAL, CRANIAL, AND AUTONOMIC NERVE INJURIES</t>
  </si>
  <si>
    <t>00548</t>
  </si>
  <si>
    <t>PERIPHERAL AND OTHER VASCULAR RELATED INJURIES</t>
  </si>
  <si>
    <t>56</t>
  </si>
  <si>
    <t>Diseases and disorders of the circulatory system</t>
  </si>
  <si>
    <t>00550</t>
  </si>
  <si>
    <t>ACUTE MAJOR EYE INFECTIONS</t>
  </si>
  <si>
    <t>Diseases and disorders of the eye</t>
  </si>
  <si>
    <t>00551</t>
  </si>
  <si>
    <t>CATARACTS</t>
  </si>
  <si>
    <t>00552</t>
  </si>
  <si>
    <t>GLAUCOMA</t>
  </si>
  <si>
    <t>00553</t>
  </si>
  <si>
    <t>OTHER OPHTHALMIC SYSTEM DIAGNOSES</t>
  </si>
  <si>
    <t>00555</t>
  </si>
  <si>
    <t>CONJUNCTIVITIS</t>
  </si>
  <si>
    <t>00556</t>
  </si>
  <si>
    <t>OCULAR AND PERIOCULAR MALIGNANCY</t>
  </si>
  <si>
    <t>00557</t>
  </si>
  <si>
    <t>OTHER EYE INFECTION DIAGNOSES</t>
  </si>
  <si>
    <t>00558</t>
  </si>
  <si>
    <t>MALFUNCTION, REACTION, OR COMPLICATION OF OCULAR DEVICE OR PROCEDURE</t>
  </si>
  <si>
    <t>00560</t>
  </si>
  <si>
    <t>EAR, NOSE, MOUTH, THROAT, CRANIAL AND FACIAL MALIGNANCIES</t>
  </si>
  <si>
    <t>Ear, nose, mouth, throat and craniofacial diseases and disorders</t>
  </si>
  <si>
    <t>00561</t>
  </si>
  <si>
    <t>VERTIGO AND OTHER LABYRINTH DISORDERS</t>
  </si>
  <si>
    <t>00562</t>
  </si>
  <si>
    <t>INFECTIONS OF UPPER RESPIRATORY TRACT AND OTITIS MEDIA</t>
  </si>
  <si>
    <t>00563</t>
  </si>
  <si>
    <t>DENTAL AND ORAL DIAGNOSES AND INJURIES</t>
  </si>
  <si>
    <t>00564</t>
  </si>
  <si>
    <t>OTHER EAR, NOSE, MOUTH, THROAT AND CRANIOFACIAL DIAGNOSES</t>
  </si>
  <si>
    <t>00566</t>
  </si>
  <si>
    <t>MALFUNCTION, REACTION, OR COMPLICATION OF OTOLARYNGOLOGIC DEVICE OR PROCEDURE</t>
  </si>
  <si>
    <t>00570</t>
  </si>
  <si>
    <t>CYSTIC FIBROSIS - PULMONARY DISEASE</t>
  </si>
  <si>
    <t>Diseases and disorders of the respiratory system</t>
  </si>
  <si>
    <t>00571</t>
  </si>
  <si>
    <t>RESPIRATORY MALIGNANCY</t>
  </si>
  <si>
    <t>00572</t>
  </si>
  <si>
    <t>BRONCHIOLITIS AND RSV PNEUMONIA</t>
  </si>
  <si>
    <t>00574</t>
  </si>
  <si>
    <t>CHRONIC OBSTRUCTIVE PULMONARY DISEASE</t>
  </si>
  <si>
    <t>00575</t>
  </si>
  <si>
    <t>ASTHMA</t>
  </si>
  <si>
    <t>00576</t>
  </si>
  <si>
    <t>OTHER RESPIRATORY SYSTEM DIAGNOSES</t>
  </si>
  <si>
    <t>00579</t>
  </si>
  <si>
    <t>STATUS ASTHMATICUS</t>
  </si>
  <si>
    <t>00580</t>
  </si>
  <si>
    <t>MAJOR CHEST AND RESPIRATORY TRAUMA</t>
  </si>
  <si>
    <t>00581</t>
  </si>
  <si>
    <t>PULMONARY INFECTION DIAGNOSES INCLUDING PNEUMONIA</t>
  </si>
  <si>
    <t>00582</t>
  </si>
  <si>
    <t>INTERSTITIAL AND ALVEOLAR LUNG DIAGNOSES</t>
  </si>
  <si>
    <t>00583</t>
  </si>
  <si>
    <t>MALFUNCTION, REACTION, OR COMPLICATION OF PULMONARY DEVICE OR PROCEDURE</t>
  </si>
  <si>
    <t>00584</t>
  </si>
  <si>
    <t>ACUTE BRONCHITIS</t>
  </si>
  <si>
    <t>00585</t>
  </si>
  <si>
    <t>AFTERCARE, OPEN WOUNDS AND OTHER TRAUMATIC INJURIES</t>
  </si>
  <si>
    <t>75</t>
  </si>
  <si>
    <t>Rehabilitation, aftercare, other factors influencing health status and other health services</t>
  </si>
  <si>
    <t>00586</t>
  </si>
  <si>
    <t>PULMONARY EMBOLISM</t>
  </si>
  <si>
    <t>00587</t>
  </si>
  <si>
    <t>RESPIRATORY FAILURE</t>
  </si>
  <si>
    <t>00589</t>
  </si>
  <si>
    <t>MALFUNCTION, REACTION, OR COMPLICATION OF CARDIOVASCULAR DEVICE OR PROC</t>
  </si>
  <si>
    <t>00591</t>
  </si>
  <si>
    <t>ACUTE MYOCARDIAL INFARCTION</t>
  </si>
  <si>
    <t>00592</t>
  </si>
  <si>
    <t>OTHER CARDIOVASCULAR SYSTEM DIAGNOSES</t>
  </si>
  <si>
    <t>00594</t>
  </si>
  <si>
    <t>HEART FAILURE</t>
  </si>
  <si>
    <t>00595</t>
  </si>
  <si>
    <t>CARDIAC ARREST OR OTHER CAUSES OF MORTALITY</t>
  </si>
  <si>
    <t>00596</t>
  </si>
  <si>
    <t>PERIPHERAL AND OTHER VASCULAR DIAGNOSES</t>
  </si>
  <si>
    <t>00597</t>
  </si>
  <si>
    <t>PHLEBITIS</t>
  </si>
  <si>
    <t>00598</t>
  </si>
  <si>
    <t>ANGINA PECTORIS AND CORONARY ATHEROSCLEROSIS</t>
  </si>
  <si>
    <t>00599</t>
  </si>
  <si>
    <t>HYPERTENSION</t>
  </si>
  <si>
    <t>00600</t>
  </si>
  <si>
    <t>CARDIAC STRUCTURAL AND VALVULAR DIAGNOSES</t>
  </si>
  <si>
    <t>00601</t>
  </si>
  <si>
    <t>CARDIAC ARRHYTHMIA AND CONDUCTION DIAGNOSES</t>
  </si>
  <si>
    <t>00602</t>
  </si>
  <si>
    <t>ATRIAL FIBRILLATION</t>
  </si>
  <si>
    <t>00604</t>
  </si>
  <si>
    <t>CHEST PAIN</t>
  </si>
  <si>
    <t>00605</t>
  </si>
  <si>
    <t>SYNCOPE AND COLLAPSE</t>
  </si>
  <si>
    <t>00607</t>
  </si>
  <si>
    <t>CARDIOMYOPATHY DIAGNOSES</t>
  </si>
  <si>
    <t>00608</t>
  </si>
  <si>
    <t>ACUTE AND SUBACUTE ENDOCARDITIS</t>
  </si>
  <si>
    <t>00610</t>
  </si>
  <si>
    <t>CONTUSIONS TO EXTERNAL ORGANS OTHER THAN HEAD TRAUMA</t>
  </si>
  <si>
    <t>60</t>
  </si>
  <si>
    <t>Diseases and disorders of the skin, subcutaneous tissue and breast</t>
  </si>
  <si>
    <t>00616</t>
  </si>
  <si>
    <t>DIVERTICULITIS AND DIVERTICULOSIS</t>
  </si>
  <si>
    <t>Diseases and disorders of the digestive system</t>
  </si>
  <si>
    <t>00617</t>
  </si>
  <si>
    <t>GASTROINTESTINAL HEMORRHAGE AND RELATED POSTPROCEDURAL HEMORRHAGE DIAGNOSES</t>
  </si>
  <si>
    <t>00618</t>
  </si>
  <si>
    <t>INTESTINAL OBSTRUCTION DIAGNOSES</t>
  </si>
  <si>
    <t>00619</t>
  </si>
  <si>
    <t>GASTROINTESTINAL AND PERITONEAL INFECTION DIAGNOSES</t>
  </si>
  <si>
    <t>00620</t>
  </si>
  <si>
    <t>DIGESTIVE MALIGNANCY</t>
  </si>
  <si>
    <t>00621</t>
  </si>
  <si>
    <t>PEPTIC ULCER AND GASTRITIS</t>
  </si>
  <si>
    <t>00623</t>
  </si>
  <si>
    <t>ESOPHAGITIS AND OTHER ESOPHAGEAL DIAGNOSES</t>
  </si>
  <si>
    <t>00624</t>
  </si>
  <si>
    <t>OTHER GASTROINTESTINAL SYSTEM DIAGNOSES</t>
  </si>
  <si>
    <t>00626</t>
  </si>
  <si>
    <t>INFLAMMATORY BOWEL DISEASE</t>
  </si>
  <si>
    <t>00627</t>
  </si>
  <si>
    <t>NON-BACTERIAL GASTROENTERITIS, NAUSEA AND VOMITING</t>
  </si>
  <si>
    <t>00628</t>
  </si>
  <si>
    <t>ABDOMINAL PAIN</t>
  </si>
  <si>
    <t>00629</t>
  </si>
  <si>
    <t>MALFUNCTION, REACTION AND COMPLICATION OF GI DEVICE OR PROCEDURE</t>
  </si>
  <si>
    <t>00630</t>
  </si>
  <si>
    <t>CONSTIPATION</t>
  </si>
  <si>
    <t>00631</t>
  </si>
  <si>
    <t>HERNIA</t>
  </si>
  <si>
    <t>00632</t>
  </si>
  <si>
    <t>IRRITABLE BOWEL SYNDROME</t>
  </si>
  <si>
    <t>00633</t>
  </si>
  <si>
    <t>ALCOHOLIC LIVER DISEASE</t>
  </si>
  <si>
    <t>Diseases and disorders of the hepatobiliary system and pancreas</t>
  </si>
  <si>
    <t>00634</t>
  </si>
  <si>
    <t>MALIGNANCY OF HEPATOBILIARY SYSTEM AND PANCREAS</t>
  </si>
  <si>
    <t>00635</t>
  </si>
  <si>
    <t>PANCREAS DIAGNOSES EXCEPT MALIGNANCY</t>
  </si>
  <si>
    <t>00636</t>
  </si>
  <si>
    <t>HEPATITIS WITHOUT COMA</t>
  </si>
  <si>
    <t>00637</t>
  </si>
  <si>
    <t>GALLBLADDER AND BILIARY TRACT DIAGNOSES</t>
  </si>
  <si>
    <t>00638</t>
  </si>
  <si>
    <t>CHOLECYSTITIS</t>
  </si>
  <si>
    <t>00639</t>
  </si>
  <si>
    <t>OTHER HEPATOBILIARY SYSTEM DIAGNOSES</t>
  </si>
  <si>
    <t>00641</t>
  </si>
  <si>
    <t>HEPATIC COMA AND MAJOR ACUTE LIVER DIAGNOSES</t>
  </si>
  <si>
    <t>00642</t>
  </si>
  <si>
    <t>GASTROINTESTINAL VASCULAR INSUFFICIENCY</t>
  </si>
  <si>
    <t>00647</t>
  </si>
  <si>
    <t>FRACTURES, DISLOCATIONS, OTHER INJURIES - UPPER EXTREMITY INCLUDING SHOULDER</t>
  </si>
  <si>
    <t>59</t>
  </si>
  <si>
    <t>Diseases and disorders of the musculoskeletal system and connective tissue</t>
  </si>
  <si>
    <t>00648</t>
  </si>
  <si>
    <t>FRACTURES, DISLOCATIONS AND SPRAINS OF THE SKULL, CRANIUM AND FACE</t>
  </si>
  <si>
    <t>00649</t>
  </si>
  <si>
    <t>OTHER PATHOLOGICAL FRACTURES W/O MUSCULOSKELETAL MALIGNANCY</t>
  </si>
  <si>
    <t>00650</t>
  </si>
  <si>
    <t>FRACTURES, DISLOCATIONS, OTHER INJURIES - LOWER EXTREMITY INCLUDING FEMUR</t>
  </si>
  <si>
    <t>00651</t>
  </si>
  <si>
    <t>FRACTURES, DISLOCATIONS, SPRAINS AND OTHER INJURIES OF THE PELVIS AND HIP</t>
  </si>
  <si>
    <t>00652</t>
  </si>
  <si>
    <t>OTHER INJURIES AND DISORDERS OF THE MUSCULOSKELETAL SYSTEM AND CONNECTIVE TISSUE</t>
  </si>
  <si>
    <t>00653</t>
  </si>
  <si>
    <t>MUSCULOSKELETAL MALIGNANCY AND PATHOLOGICAL FX DUE TO MALIGNANCY</t>
  </si>
  <si>
    <t>00654</t>
  </si>
  <si>
    <t>OSTEOMYELITIS, SEPTIC ARTHRITIS AND OTHER MUSCULOSKELETAL INFECTIONS</t>
  </si>
  <si>
    <t>00655</t>
  </si>
  <si>
    <t>CONNECTIVE TISSUE DIAGNOSES</t>
  </si>
  <si>
    <t>49</t>
  </si>
  <si>
    <t>Rheumatology</t>
  </si>
  <si>
    <t>00656</t>
  </si>
  <si>
    <t>FRACTURES, DISLOCATIONS, OTHER INJURIES OF THE NECK, UPPER BACK AND CHEST</t>
  </si>
  <si>
    <t>00657</t>
  </si>
  <si>
    <t>FRACTURES, DISLOCATIONS, SPRAINS AND OTHER INJURIES OF THE LOWER BACK</t>
  </si>
  <si>
    <t>00658</t>
  </si>
  <si>
    <t>SCIATICA AND LOW BACK PAIN</t>
  </si>
  <si>
    <t>00659</t>
  </si>
  <si>
    <t>MALFUNCTION, REACTION, COMPLIC OF ORTHOPEDIC DEVICE OR PROCEDURE</t>
  </si>
  <si>
    <t>00660</t>
  </si>
  <si>
    <t>OTHER MUSCULOSKELETAL SYSTEM AND CONNECTIVE TISSUE DIAGNOSES</t>
  </si>
  <si>
    <t>00662</t>
  </si>
  <si>
    <t>OSTEOPOROSIS</t>
  </si>
  <si>
    <t>00663</t>
  </si>
  <si>
    <t>PAIN RELATED DIAGNOSES</t>
  </si>
  <si>
    <t>Pain Management</t>
  </si>
  <si>
    <t>00670</t>
  </si>
  <si>
    <t>NON-PRESSURE CHRONIC SKIN ULCERS</t>
  </si>
  <si>
    <t>00671</t>
  </si>
  <si>
    <t>MAJOR SKIN DIAGNOSES</t>
  </si>
  <si>
    <t>00672</t>
  </si>
  <si>
    <t>MALIGNANT BREAST DIAGNOSES</t>
  </si>
  <si>
    <t>00673</t>
  </si>
  <si>
    <t>CELLULITIS AND OTHER BACTERIAL SKIN INFECTIONS</t>
  </si>
  <si>
    <t>00674</t>
  </si>
  <si>
    <t>OPEN WOUNDS, PUNCTURES AND OTHER OPEN TRAUMATIC INJURIES</t>
  </si>
  <si>
    <t>00675</t>
  </si>
  <si>
    <t>OTHER SKIN, SUBCUTANEOUS TISSUE AND BREAST DIAGNOSES</t>
  </si>
  <si>
    <t>00676</t>
  </si>
  <si>
    <t>PRESSURE ULCERS</t>
  </si>
  <si>
    <t>00690</t>
  </si>
  <si>
    <t>MALNUTRITION, FAILURE TO THRIVE AND OTHER NUTRITIONAL DIAGNOSES</t>
  </si>
  <si>
    <t>61</t>
  </si>
  <si>
    <t>Endocrine, nutritional and metabolic diseases and disorders</t>
  </si>
  <si>
    <t>00691</t>
  </si>
  <si>
    <t>INBORN ERRORS OF METABOLISM</t>
  </si>
  <si>
    <t>39</t>
  </si>
  <si>
    <t>Endocrinology</t>
  </si>
  <si>
    <t>00692</t>
  </si>
  <si>
    <t>OTHER ENDOCRINE SYSTEM DIAGNOSES</t>
  </si>
  <si>
    <t>00694</t>
  </si>
  <si>
    <t>ELECTROLYTE DISORDERS</t>
  </si>
  <si>
    <t>00695</t>
  </si>
  <si>
    <t>OBESITY</t>
  </si>
  <si>
    <t>00696</t>
  </si>
  <si>
    <t>THYROID AND PARATHYROID DIAGNOSES</t>
  </si>
  <si>
    <t>00710</t>
  </si>
  <si>
    <t>DIABETES WITH OPHTHALMIC MANIFESTATIONS</t>
  </si>
  <si>
    <t>62</t>
  </si>
  <si>
    <t>Diabetes Mellitus</t>
  </si>
  <si>
    <t>00711</t>
  </si>
  <si>
    <t>DIABETES WITH OTHER MANIFESTATIONS AND COMPLICATIONS</t>
  </si>
  <si>
    <t>00712</t>
  </si>
  <si>
    <t>DIABETES WITH NEUROLOGIC MANIFESTATIONS</t>
  </si>
  <si>
    <t>00713</t>
  </si>
  <si>
    <t>DIABETES WITHOUT COMPLICATIONS</t>
  </si>
  <si>
    <t>00714</t>
  </si>
  <si>
    <t>DIABETES WITH RENAL MANIFESTATIONS</t>
  </si>
  <si>
    <t>00715</t>
  </si>
  <si>
    <t>DIABETES WITH VASCULAR COMPLICATIONS INCLUDING FOOT AND OTHER SKIN ULCERS</t>
  </si>
  <si>
    <t>00720</t>
  </si>
  <si>
    <t>CHRONIC KIDNEY DISEASE</t>
  </si>
  <si>
    <t>63</t>
  </si>
  <si>
    <t>Diseases and disorders of the kidney and urinary tract</t>
  </si>
  <si>
    <t>00721</t>
  </si>
  <si>
    <t>KIDNEY AND URINARY TRACT MALIGNANCY</t>
  </si>
  <si>
    <t>00722</t>
  </si>
  <si>
    <t>NEPHRITIS AND NEPHROSIS</t>
  </si>
  <si>
    <t>00723</t>
  </si>
  <si>
    <t>COMPLEX KIDNEY AND URINARY TRACT INFECTIONS</t>
  </si>
  <si>
    <t>00724</t>
  </si>
  <si>
    <t>URINARY STONES AND ACQUIRED UPPER URINARY TRACT OBSTRUCTION</t>
  </si>
  <si>
    <t>00725</t>
  </si>
  <si>
    <t>MALFUNCTION, REACTION, COMPLIC OF GENITOURINARY DEVICE OR PROC</t>
  </si>
  <si>
    <t>00726</t>
  </si>
  <si>
    <t>OTHER KIDNEY AND URINARY TRACT DIAGNOSES, SIGNS AND SYMPTOMS</t>
  </si>
  <si>
    <t>00727</t>
  </si>
  <si>
    <t>ACUTE LOWER URINARY TRACT INFECTIONS</t>
  </si>
  <si>
    <t>00729</t>
  </si>
  <si>
    <t>ACUTE KIDNEY INJURY</t>
  </si>
  <si>
    <t>00740</t>
  </si>
  <si>
    <t>MALE REPRODUCTIVE SYSTEM MALIGNANCY</t>
  </si>
  <si>
    <t>64</t>
  </si>
  <si>
    <t>Diseases and disorders of the male reproductive system</t>
  </si>
  <si>
    <t>00741</t>
  </si>
  <si>
    <t>OTHER MALE REPRODUCTIVE SYSTEM DIAGNOSES</t>
  </si>
  <si>
    <t>00743</t>
  </si>
  <si>
    <t>PROSTATITIS</t>
  </si>
  <si>
    <t>00744</t>
  </si>
  <si>
    <t>MALE REPRODUCTIVE SYSTEM INFECTIONS</t>
  </si>
  <si>
    <t>00750</t>
  </si>
  <si>
    <t>FEMALE REPRODUCTIVE SYSTEM MALIGNANCY</t>
  </si>
  <si>
    <t>65</t>
  </si>
  <si>
    <t>Diseases and disorders of the female reproductive system</t>
  </si>
  <si>
    <t>00751</t>
  </si>
  <si>
    <t>FEMALE REPRODUCTIVE SYSTEM INFECTIONS</t>
  </si>
  <si>
    <t>00752</t>
  </si>
  <si>
    <t>OTHER FEMALE REPRODUCTIVE SYSTEM AND MENSTRUAL DIAGNOSES</t>
  </si>
  <si>
    <t>00760</t>
  </si>
  <si>
    <t>LABOR AND DELIVERY RELATED DIAGNOSES</t>
  </si>
  <si>
    <t>66</t>
  </si>
  <si>
    <t>Pregnancy, childbirth and the puerperium</t>
  </si>
  <si>
    <t>00761</t>
  </si>
  <si>
    <t>POSTPARTUM AND POST ABORTION DIAGNOSES</t>
  </si>
  <si>
    <t>00762</t>
  </si>
  <si>
    <t>PRETERM LABOR DIAGNOSES</t>
  </si>
  <si>
    <t>00763</t>
  </si>
  <si>
    <t>ABORTION RELATED DIAGNOSES</t>
  </si>
  <si>
    <t>00764</t>
  </si>
  <si>
    <t>FALSE LABOR</t>
  </si>
  <si>
    <t>00765</t>
  </si>
  <si>
    <t>OTHER ANTEPARTUM COMPLICATION DIAGNOSES</t>
  </si>
  <si>
    <t>00766</t>
  </si>
  <si>
    <t>ROUTINE PRENATAL CARE</t>
  </si>
  <si>
    <t>00767</t>
  </si>
  <si>
    <t>COMPLICATIONS OF TREATMENT AFFECTING PREGNANCY</t>
  </si>
  <si>
    <t>00768</t>
  </si>
  <si>
    <t>ANTEPARTUM ENCOUNTERS FOR NON-ROUTINE AND ABNORMAL FINDINGS</t>
  </si>
  <si>
    <t>00770</t>
  </si>
  <si>
    <t>NORMAL NEONATE</t>
  </si>
  <si>
    <t>67</t>
  </si>
  <si>
    <t>Neonates</t>
  </si>
  <si>
    <t>43</t>
  </si>
  <si>
    <t>Neonatology</t>
  </si>
  <si>
    <t>00771</t>
  </si>
  <si>
    <t>NEONATAL DIAGNOSES</t>
  </si>
  <si>
    <t>00777</t>
  </si>
  <si>
    <t>SUPERFICIAL INJURY TO SKIN AND SUBCUTANEOUS TISSUE</t>
  </si>
  <si>
    <t>00780</t>
  </si>
  <si>
    <t>OTHER HEMATOLOGICAL DIAGNOSES</t>
  </si>
  <si>
    <t>68</t>
  </si>
  <si>
    <t>Diseases and disorders of blood, blood forming organs and immunologic disorders</t>
  </si>
  <si>
    <t>00781</t>
  </si>
  <si>
    <t>COAGULATION AND PLATELET DISORDERS AND CONGENITAL FACTOR DEFICIENCIES</t>
  </si>
  <si>
    <t>00783</t>
  </si>
  <si>
    <t>SICKLE CELL ANEMIA CRISIS</t>
  </si>
  <si>
    <t>00785</t>
  </si>
  <si>
    <t>ANEMIA, BLOOD AND BLOOD-FORMING ORGAN DISORDERS</t>
  </si>
  <si>
    <t>00787</t>
  </si>
  <si>
    <t>AFTERCARE, BURNS, CORROSIONS, OTHER INJURIES RELATED TO THE SKIN AND SUB TIS</t>
  </si>
  <si>
    <t>45</t>
  </si>
  <si>
    <t>Burns</t>
  </si>
  <si>
    <t>00800</t>
  </si>
  <si>
    <t>ACUTE LEUKEMIA</t>
  </si>
  <si>
    <t>69</t>
  </si>
  <si>
    <t>Lymphatic, hematopoietic, other malignancies, chemotherapy and radiotherapy</t>
  </si>
  <si>
    <t>00801</t>
  </si>
  <si>
    <t>LYMPHOMA, MYELOMA AND NON-ACUTE LEUKEMIA</t>
  </si>
  <si>
    <t>00802</t>
  </si>
  <si>
    <t>RADIOTHERAPY</t>
  </si>
  <si>
    <t>00803</t>
  </si>
  <si>
    <t>CHEMOTHERAPY</t>
  </si>
  <si>
    <t>00804</t>
  </si>
  <si>
    <t>LYMPHATIC AND OTHER MALIGNANCIES AND NEOPLASMS OF UNCERTAIN BEHAVIOR</t>
  </si>
  <si>
    <t>00805</t>
  </si>
  <si>
    <t>SEPTICEMIA AND DISSEMINATED INFECTIONS</t>
  </si>
  <si>
    <t>70</t>
  </si>
  <si>
    <t>Infectious and parasitic diseases, systemic or unspecified sites</t>
  </si>
  <si>
    <t>00806</t>
  </si>
  <si>
    <t>INTRAOPERATIVE, POST-OPERATIVE OR POST-TRAUMATIC INFECTIONS AND COMPLICATIONS</t>
  </si>
  <si>
    <t>00807</t>
  </si>
  <si>
    <t>FEVER AND OTHER INFLAMMATORY CONDITIONS</t>
  </si>
  <si>
    <t>00808</t>
  </si>
  <si>
    <t>VIRAL ILLNESS</t>
  </si>
  <si>
    <t>00809</t>
  </si>
  <si>
    <t>OTHER INFECTIOUS AND PARASITIC DISEASES</t>
  </si>
  <si>
    <t>00810</t>
  </si>
  <si>
    <t>H. PYLORI INFECTION</t>
  </si>
  <si>
    <t>00812</t>
  </si>
  <si>
    <t>VIRAL MENINGITIS</t>
  </si>
  <si>
    <t>00820</t>
  </si>
  <si>
    <t>SCHIZOPHRENIA</t>
  </si>
  <si>
    <t>71</t>
  </si>
  <si>
    <t>Behavioral health diseases and disorders</t>
  </si>
  <si>
    <t>00821</t>
  </si>
  <si>
    <t>MAJOR DEPRESSIVE DIAGNOSES AND  OTHER OR UNSPECIFIED PSYCHOSES</t>
  </si>
  <si>
    <t>00822</t>
  </si>
  <si>
    <t>PERSONALITY AND IMPULSE CONTROL DIAGNOSES</t>
  </si>
  <si>
    <t>00823</t>
  </si>
  <si>
    <t>BIPOLAR DISORDERS</t>
  </si>
  <si>
    <t>00824</t>
  </si>
  <si>
    <t>DEPRESSION EXCEPT MAJOR DEPRESSIVE DIAGNOSES</t>
  </si>
  <si>
    <t>00825</t>
  </si>
  <si>
    <t>ADJUSTMENT DISORDERS AND NEUROSES EXCEPT DEPRESSIVE DIAGNOSES</t>
  </si>
  <si>
    <t>00826</t>
  </si>
  <si>
    <t>ACUTE ANXIETY AND DELIRIUM STATES</t>
  </si>
  <si>
    <t>00827</t>
  </si>
  <si>
    <t>ORGANIC BEHAVIORAL HEALTH DISTURBANCES</t>
  </si>
  <si>
    <t>00828</t>
  </si>
  <si>
    <t>INTELLECTUAL DISABILITY</t>
  </si>
  <si>
    <t>00829</t>
  </si>
  <si>
    <t>CHILDHOOD BEHAVIORAL DIAGNOSES</t>
  </si>
  <si>
    <t>00830</t>
  </si>
  <si>
    <t>EATING DISORDERS</t>
  </si>
  <si>
    <t>00831</t>
  </si>
  <si>
    <t>OTHER BEHAVIORAL HEALTH DIAGNOSES</t>
  </si>
  <si>
    <t>00832</t>
  </si>
  <si>
    <t>INTENTIONAL SELF-HARM AND ATTEMPTED SUICIDE</t>
  </si>
  <si>
    <t>73</t>
  </si>
  <si>
    <t>Poisonings, toxic effects, other injuries and other complications of treatment</t>
  </si>
  <si>
    <t>00840</t>
  </si>
  <si>
    <t>OPIOID ABUSE AND DEPENDENCE</t>
  </si>
  <si>
    <t>72</t>
  </si>
  <si>
    <t>Alcohol/drug use and alcohol/drug induced organic behavioral health disorders</t>
  </si>
  <si>
    <t>Substance Abuse</t>
  </si>
  <si>
    <t>00841</t>
  </si>
  <si>
    <t>COCAINE ABUSE AND DEPENDENCE</t>
  </si>
  <si>
    <t>00842</t>
  </si>
  <si>
    <t>ALCOHOL ABUSE AND DEPENDENCE</t>
  </si>
  <si>
    <t>00843</t>
  </si>
  <si>
    <t>OTHER DRUG ABUSE AND DEPENDENCE</t>
  </si>
  <si>
    <t>00850</t>
  </si>
  <si>
    <t>ALLERGIC REACTIONS</t>
  </si>
  <si>
    <t>00851</t>
  </si>
  <si>
    <t>POISONING OR TOXIC EFFECTS OF MEDICINAL AGENTS</t>
  </si>
  <si>
    <t>00852</t>
  </si>
  <si>
    <t>OTHER COMPLICATIONS OF TREATMENT</t>
  </si>
  <si>
    <t>00853</t>
  </si>
  <si>
    <t>OTHER INJURY, POISONING AND TOXIC EFFECT DIAGNOSES</t>
  </si>
  <si>
    <t>00854</t>
  </si>
  <si>
    <t>TOXIC EFFECTS OF NON-MEDICINAL SUBSTANCES</t>
  </si>
  <si>
    <t>00860</t>
  </si>
  <si>
    <t>EXTENSIVE 3RD DEGREE OR FULL THICKNESS BURNS</t>
  </si>
  <si>
    <t>74</t>
  </si>
  <si>
    <t>00861</t>
  </si>
  <si>
    <t>PARTIAL THICKNESS BURNS</t>
  </si>
  <si>
    <t>00867</t>
  </si>
  <si>
    <t>ENCOUNTERS FOR CONTACT WITH HEALTH SERVICES</t>
  </si>
  <si>
    <t>00869</t>
  </si>
  <si>
    <t>AFTERCARE, MUSCULOSKELETAL SYSTEM AND CONNECTIVE TISSUE INJURIES</t>
  </si>
  <si>
    <t>00870</t>
  </si>
  <si>
    <t>REHABILITATION</t>
  </si>
  <si>
    <t>00871</t>
  </si>
  <si>
    <t>SIGNS, SYMPTOMS AND OTHER FACTORS INFLUENCING HEALTH STATUS</t>
  </si>
  <si>
    <t>00872</t>
  </si>
  <si>
    <t>OTHER AFTERCARE AND CONVALESCENCE</t>
  </si>
  <si>
    <t>00873</t>
  </si>
  <si>
    <t>NEONATAL AFTERCARE</t>
  </si>
  <si>
    <t>00874</t>
  </si>
  <si>
    <t>AFTERCARE FOR JOINT REPLACEMENT</t>
  </si>
  <si>
    <t>00875</t>
  </si>
  <si>
    <t>CONTRACEPTIVE MANAGEMENT</t>
  </si>
  <si>
    <t>00876</t>
  </si>
  <si>
    <t>ADULT PREVENTIVE MEDICINE</t>
  </si>
  <si>
    <t>00877</t>
  </si>
  <si>
    <t>CHILD PREVENTIVE MEDICINE</t>
  </si>
  <si>
    <t>00878</t>
  </si>
  <si>
    <t>GYNECOLOGIC PREVENTIVE MEDICINE</t>
  </si>
  <si>
    <t>00879</t>
  </si>
  <si>
    <t>PREVENTIVE OR SCREENING ENCOUNTER</t>
  </si>
  <si>
    <t>00880</t>
  </si>
  <si>
    <t>HIV INFECTION</t>
  </si>
  <si>
    <t>76</t>
  </si>
  <si>
    <t>Human immunodeficiency virus infections</t>
  </si>
  <si>
    <t>00881</t>
  </si>
  <si>
    <t>AIDS</t>
  </si>
  <si>
    <t>00882</t>
  </si>
  <si>
    <t>GENETIC COUNSELING</t>
  </si>
  <si>
    <t>00883</t>
  </si>
  <si>
    <t>ALTERATION IN CONSCIOUSNESS</t>
  </si>
  <si>
    <t>00900</t>
  </si>
  <si>
    <t>AUTOPSY AND POST-MORTEM EXAMINATION SERVICES</t>
  </si>
  <si>
    <t>00993</t>
  </si>
  <si>
    <t>USER-DEFINED INPATIENT ONLY PROCEDURES</t>
  </si>
  <si>
    <t>Unassigned</t>
  </si>
  <si>
    <t>99</t>
  </si>
  <si>
    <t>No APG assigned</t>
  </si>
  <si>
    <t>00994</t>
  </si>
  <si>
    <t>USER-DEFINED ALTERNATE PAYMENT METHOD PROCEDURES</t>
  </si>
  <si>
    <t>00999</t>
  </si>
  <si>
    <t>UNASSIGNED</t>
  </si>
  <si>
    <t>01001</t>
  </si>
  <si>
    <t>DURABLE MEDICAL EQUIPMENT AND SUPPLIES - LEVEL 1</t>
  </si>
  <si>
    <t>01002</t>
  </si>
  <si>
    <t>DURABLE MEDICAL EQUIPMENT AND SUPPLIES - LEVEL 2</t>
  </si>
  <si>
    <t>01003</t>
  </si>
  <si>
    <t>DURABLE MEDICAL EQUIPMENT AND SUPPLIES - LEVEL 3</t>
  </si>
  <si>
    <t>01004</t>
  </si>
  <si>
    <t>DURABLE MEDICAL EQUIPMENT - LEVEL 4</t>
  </si>
  <si>
    <t>01005</t>
  </si>
  <si>
    <t>DURABLE MEDICAL EQUIPMENT - LEVEL 5</t>
  </si>
  <si>
    <t>01006</t>
  </si>
  <si>
    <t>DURABLE MEDICAL EQUIPMENT - LEVEL 6</t>
  </si>
  <si>
    <t>01007</t>
  </si>
  <si>
    <t>DURABLE MEDICAL EQUIPMENT - LEVEL 7</t>
  </si>
  <si>
    <t>01008</t>
  </si>
  <si>
    <t>DURABLE MEDICAL EQUIPMENT - LEVEL 8</t>
  </si>
  <si>
    <t>01009</t>
  </si>
  <si>
    <t>DURABLE MEDICAL EQUIPMENT - LEVEL 9</t>
  </si>
  <si>
    <t>01010</t>
  </si>
  <si>
    <t>DURABLE MEDICAL EQUIPMENT - LEVEL 10</t>
  </si>
  <si>
    <t>01011</t>
  </si>
  <si>
    <t>DURABLE MEDICAL EQUIPMENT - LEVEL 11</t>
  </si>
  <si>
    <t>01012</t>
  </si>
  <si>
    <t>DURABLE MEDICAL EQUIPMENT - LEVEL 12</t>
  </si>
  <si>
    <t>01013</t>
  </si>
  <si>
    <t>DURABLE MEDICAL EQUIPMENT - LEVEL 13</t>
  </si>
  <si>
    <t>01014</t>
  </si>
  <si>
    <t>DURABLE MEDICAL EQUIPMENT - LEVEL 14</t>
  </si>
  <si>
    <t>01015</t>
  </si>
  <si>
    <t>DURABLE MEDICAL EQUIPMENT - LEVEL 15</t>
  </si>
  <si>
    <t>01016</t>
  </si>
  <si>
    <t>DURABLE MEDICAL EQUIPMENT - LEVEL 16</t>
  </si>
  <si>
    <t>01017</t>
  </si>
  <si>
    <t>DURABLE MEDICAL EQUIPMENT - LEVEL 17</t>
  </si>
  <si>
    <t>01018</t>
  </si>
  <si>
    <t>DURABLE MEDICAL EQUIPMENT - LEVEL 18</t>
  </si>
  <si>
    <t>01019</t>
  </si>
  <si>
    <t>DURABLE MEDICAL EQUIPMENT - LEVEL 19</t>
  </si>
  <si>
    <t>01020</t>
  </si>
  <si>
    <t>DURABLE MEDICAL EQUIPMENT - LEVEL 20</t>
  </si>
  <si>
    <t>01021</t>
  </si>
  <si>
    <t>DURABLE MEDICAL EQUIPMENT - OXYGEN AND RELATED EQUIPMENT</t>
  </si>
  <si>
    <t>01030</t>
  </si>
  <si>
    <t>AMBULANCE SERVICES</t>
  </si>
  <si>
    <t>46</t>
  </si>
  <si>
    <t>Ambulance</t>
  </si>
  <si>
    <t>01090</t>
  </si>
  <si>
    <t>USER DEFINED 340B DRUGS</t>
  </si>
  <si>
    <t>02000</t>
  </si>
  <si>
    <t>DIAGNOSTIC RADIOPHARMACEUTICAL</t>
  </si>
  <si>
    <t>02001</t>
  </si>
  <si>
    <t>DIAGNOSTIC CONTRAST MEDIA</t>
  </si>
  <si>
    <t>02002</t>
  </si>
  <si>
    <t>INCIDENTAL IMAGING SERVICES</t>
  </si>
  <si>
    <t>02003</t>
  </si>
  <si>
    <t>INCIDENTAL PHYSICIAN REPORT OR TECHNICAL SERVICES</t>
  </si>
  <si>
    <t>02004</t>
  </si>
  <si>
    <t>INCIDENTAL MINOR DIAGNOSTIC TESTS</t>
  </si>
  <si>
    <t>02005</t>
  </si>
  <si>
    <t>INCIDENTAL MEDICAL VISIT SERVICES</t>
  </si>
  <si>
    <t>02006</t>
  </si>
  <si>
    <t>INCIDENTAL IMPLANTABLE OR OTHER RELATED DEVICES</t>
  </si>
  <si>
    <t>02007</t>
  </si>
  <si>
    <t>INCIDENTAL BEHAVIORAL HEALTH SERVICES</t>
  </si>
  <si>
    <t>02008</t>
  </si>
  <si>
    <t>INCIDENTAL INTRAOPERATIVE PROCEDURES</t>
  </si>
  <si>
    <t>02009</t>
  </si>
  <si>
    <t>INCIDENTAL HOME HEALTH, RESIDENTIAL AND OTHER RELATED SUPPORTIVE SERVICES</t>
  </si>
  <si>
    <t>02010</t>
  </si>
  <si>
    <t>INCIDENTAL SKIN SUBSTITUTES</t>
  </si>
  <si>
    <t>02016</t>
  </si>
  <si>
    <t>LEVEL II ALLERGY TESTS</t>
  </si>
  <si>
    <t>02020</t>
  </si>
  <si>
    <t>NONINVASIVE VENTILATION SUPPORT</t>
  </si>
  <si>
    <t>02030</t>
  </si>
  <si>
    <t>MINOR MUSCULOSKELETAL PROCEDURES</t>
  </si>
  <si>
    <t>02040</t>
  </si>
  <si>
    <t>LEVEL I DRUG SCREENING AND DEFINITIVE TESTS</t>
  </si>
  <si>
    <t>02041</t>
  </si>
  <si>
    <t>LEVEL II DRUG SCREENING AND DEFINITIVE TESTS</t>
  </si>
  <si>
    <t>02042</t>
  </si>
  <si>
    <t>LEVEL III DRUG SCREENING AND DEFINITIVE TESTS</t>
  </si>
  <si>
    <t>02043</t>
  </si>
  <si>
    <t>LEVEL III BLOOD AND TISSUE TYPING TESTS</t>
  </si>
  <si>
    <t>02044</t>
  </si>
  <si>
    <t>LEVEL IV COMPLEX LABORATORY, MOLECULAR PATHOLOGY AND GENETIC TESTS</t>
  </si>
  <si>
    <t>02045</t>
  </si>
  <si>
    <t>ADVANCED MOLECULAR PATHOLOGY AND GENETIC TESTS</t>
  </si>
  <si>
    <t>02050</t>
  </si>
  <si>
    <t>HEALTH CARE PROFESSIONAL HOME HEALTH SERVICES</t>
  </si>
  <si>
    <t>02051</t>
  </si>
  <si>
    <t>OTHER ANCILLARY HOME HEALTH SERVICES</t>
  </si>
  <si>
    <t>02061</t>
  </si>
  <si>
    <t>CLASS I BLOOD PRODUCTS</t>
  </si>
  <si>
    <t>Blood products</t>
  </si>
  <si>
    <t>02062</t>
  </si>
  <si>
    <t>CLASS II BLOOD PRODUCTS</t>
  </si>
  <si>
    <t>02070</t>
  </si>
  <si>
    <t>MONTHLY CARE AND CASE MANAGEMENT SERVICES</t>
  </si>
  <si>
    <t>02071</t>
  </si>
  <si>
    <t>MONTHLY BEHAVIORAL HEALTH CARE AND CASE MANAGEMENT SERVICES</t>
  </si>
  <si>
    <t>02072</t>
  </si>
  <si>
    <t>MONTHLY TREATMENT MANAGEMENT SERVICES</t>
  </si>
  <si>
    <t>03011</t>
  </si>
  <si>
    <t>BONE CONDUCTION HEARING DEVICE IMPLANTATION</t>
  </si>
  <si>
    <t>03030</t>
  </si>
  <si>
    <t>SPINAL IMPLANTATION OF DRUG INFUSION DEVICE</t>
  </si>
  <si>
    <t>03033</t>
  </si>
  <si>
    <t>INGUINAL, FEMORAL AND UMBILICAL HERNIA REPAIR</t>
  </si>
  <si>
    <t>03035</t>
  </si>
  <si>
    <t>ABDOMINAL HERNIA REPAIR</t>
  </si>
  <si>
    <t>03050</t>
  </si>
  <si>
    <t>OTHER TRANSPLANT PROCEDURES</t>
  </si>
  <si>
    <t>Transplant procedures</t>
  </si>
  <si>
    <t>Transplant Procedures</t>
  </si>
  <si>
    <t>03051</t>
  </si>
  <si>
    <t>HEART AND/OR LUNG TRANSPLANT</t>
  </si>
  <si>
    <t>03052</t>
  </si>
  <si>
    <t>KIDNEY TRANSPLANT</t>
  </si>
  <si>
    <t>03060</t>
  </si>
  <si>
    <t>VENTRICULAR ASSIST DEVICE PROCEDURES</t>
  </si>
  <si>
    <t>03070</t>
  </si>
  <si>
    <t>EXTRACORPOREAL MEMBRANE OXYGENATION (ECMO) PROCEDURES</t>
  </si>
  <si>
    <t>04001</t>
  </si>
  <si>
    <t>EMERGING TECHNOLOGY PROCEDURES</t>
  </si>
  <si>
    <t>33</t>
  </si>
  <si>
    <t>Other diagnostic or therapeutic procedures</t>
  </si>
  <si>
    <t>04010</t>
  </si>
  <si>
    <t>LEVEL I OPIOID TREATMENT PROGRAM SERVICES</t>
  </si>
  <si>
    <t>04011</t>
  </si>
  <si>
    <t>LEVEL II OPIOID TREATMENT PROGRAM SERVICES</t>
  </si>
  <si>
    <t>Provider Base ID</t>
  </si>
  <si>
    <t>01</t>
  </si>
  <si>
    <t>All Other Hospitals</t>
  </si>
  <si>
    <t>010042100</t>
  </si>
  <si>
    <t>Jackson Memorial Hospital</t>
  </si>
  <si>
    <t>010064100</t>
  </si>
  <si>
    <t>010108700</t>
  </si>
  <si>
    <t>Orlando Health South Lake Hospital</t>
  </si>
  <si>
    <t>010110900</t>
  </si>
  <si>
    <t>Lee Memorial Hospital</t>
  </si>
  <si>
    <t>Non-Participating Hospital</t>
  </si>
  <si>
    <t>Par ASC</t>
  </si>
  <si>
    <t>Participating ASC</t>
  </si>
  <si>
    <t>06</t>
  </si>
  <si>
    <t>Ambulatory Surgical Centers</t>
  </si>
  <si>
    <t>Non-Par ASC</t>
  </si>
  <si>
    <t>Non-Participating ASC</t>
  </si>
  <si>
    <t>Florida Medicaid EAPG Pricing Calculator</t>
  </si>
  <si>
    <t>SFY 2023 - 2024</t>
  </si>
  <si>
    <t xml:space="preserve"> SFY 2023 - 2024</t>
  </si>
  <si>
    <t>1. EAPG weights were calculated by 3M™ Health Information Systems for EAPG version 3.18.</t>
  </si>
  <si>
    <t>2. Portions of these documents have been reproduced with permission of 3M Company. © 2023 3M. All Rights Reserved.</t>
  </si>
  <si>
    <t>010064108</t>
  </si>
  <si>
    <t>114149600</t>
  </si>
  <si>
    <t>118764400</t>
  </si>
  <si>
    <t>118987000</t>
  </si>
  <si>
    <t>119077100</t>
  </si>
  <si>
    <t>119194300</t>
  </si>
  <si>
    <t>119412500</t>
  </si>
  <si>
    <t>120053400</t>
  </si>
  <si>
    <t>121356100</t>
  </si>
  <si>
    <t>121532600</t>
  </si>
  <si>
    <t>122864800</t>
  </si>
  <si>
    <t>Baycare Hospital Wesley Chapel</t>
  </si>
  <si>
    <t>Baptist Medical Center</t>
  </si>
  <si>
    <t xml:space="preserve">Encompass Health Rehabilitation Hospital </t>
  </si>
  <si>
    <t>AdventHealth Palm Coast Parkway</t>
  </si>
  <si>
    <t>PAM Health Rehabilitation Hospital of Tavares</t>
  </si>
  <si>
    <t>PAM Health Rehabilitation Hospital of Jupiter</t>
  </si>
  <si>
    <t>PAM Rehabilitation Hospital of Venice</t>
  </si>
  <si>
    <t>Encompass Health Rehab Hosp of Kissimmee</t>
  </si>
  <si>
    <t>122747600</t>
  </si>
  <si>
    <t>122850300</t>
  </si>
  <si>
    <t>Reunion Rehabilitation Hospital Jacksonville</t>
  </si>
  <si>
    <t xml:space="preserve"> SFY 2023 - 2024, Updated December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</si>
</sst>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Red]\(0.0\)"/>
    <numFmt numFmtId="165" formatCode="&quot;$&quot;#,##0.00"/>
    <numFmt numFmtId="166" formatCode="0.0000"/>
    <numFmt numFmtId="167" formatCode="0.0"/>
    <numFmt numFmtId="168" formatCode="0.00000"/>
    <numFmt numFmtId="169" formatCode="0.000"/>
  </numFmts>
  <fonts count="24" x14ac:knownFonts="1">
    <font>
      <sz val="11"/>
      <color theme="1"/>
      <name val="Aptos Narrow"/>
      <family val="2"/>
      <scheme val="minor"/>
    </font>
    <font>
      <sz val="11"/>
      <color rgb="FFFF0000"/>
      <name val="Aptos Narrow"/>
      <family val="2"/>
      <scheme val="minor"/>
    </font>
    <font>
      <sz val="10"/>
      <color theme="1"/>
      <name val="Arial"/>
      <family val="2"/>
    </font>
    <font>
      <sz val="10"/>
      <name val="Arial"/>
      <family val="2"/>
    </font>
    <font>
      <b/>
      <sz val="20"/>
      <color indexed="9"/>
      <name val="Arial"/>
      <family val="2"/>
    </font>
    <font>
      <b/>
      <sz val="12"/>
      <color indexed="9"/>
      <name val="Arial"/>
      <family val="2"/>
    </font>
    <font>
      <b/>
      <sz val="10"/>
      <name val="Arial"/>
      <family val="2"/>
    </font>
    <font>
      <b/>
      <sz val="10"/>
      <color theme="1"/>
      <name val="Arial"/>
      <family val="2"/>
    </font>
    <font>
      <u/>
      <sz val="10"/>
      <color theme="1"/>
      <name val="Arial"/>
      <family val="2"/>
    </font>
    <font>
      <b/>
      <i/>
      <sz val="10"/>
      <color theme="1"/>
      <name val="Arial"/>
      <family val="2"/>
    </font>
    <font>
      <u/>
      <sz val="10"/>
      <name val="Arial"/>
      <family val="2"/>
    </font>
    <font>
      <sz val="10"/>
      <color indexed="8"/>
      <name val="Arial"/>
      <family val="2"/>
    </font>
    <font>
      <b/>
      <sz val="10"/>
      <color rgb="FF0070C0"/>
      <name val="Arial"/>
      <family val="2"/>
    </font>
    <font>
      <sz val="10"/>
      <name val="Palatino Linotype"/>
      <family val="1"/>
    </font>
    <font>
      <b/>
      <sz val="16"/>
      <color theme="0"/>
      <name val="Arial"/>
      <family val="2"/>
    </font>
    <font>
      <b/>
      <sz val="10"/>
      <color theme="0"/>
      <name val="Arial"/>
      <family val="2"/>
    </font>
    <font>
      <b/>
      <sz val="10"/>
      <color indexed="9"/>
      <name val="Arial"/>
      <family val="2"/>
    </font>
    <font>
      <b/>
      <i/>
      <sz val="10"/>
      <color theme="0"/>
      <name val="Arial"/>
      <family val="2"/>
    </font>
    <font>
      <i/>
      <sz val="10"/>
      <color theme="1"/>
      <name val="Arial"/>
      <family val="2"/>
    </font>
    <font>
      <sz val="10"/>
      <color theme="0"/>
      <name val="Arial"/>
      <family val="2"/>
    </font>
    <font>
      <sz val="10"/>
      <color rgb="FF0000FF"/>
      <name val="Arial"/>
      <family val="2"/>
    </font>
    <font>
      <b/>
      <sz val="20"/>
      <color theme="0"/>
      <name val="Arial"/>
      <family val="2"/>
    </font>
    <font>
      <b/>
      <sz val="12"/>
      <color theme="0"/>
      <name val="Arial"/>
      <family val="2"/>
    </font>
    <font>
      <b/>
      <sz val="22"/>
      <color theme="0"/>
      <name val="Arial"/>
      <family val="2"/>
    </font>
  </fonts>
  <fills count="9">
    <fill>
      <patternFill patternType="none"/>
    </fill>
    <fill>
      <patternFill patternType="gray125"/>
    </fill>
    <fill>
      <patternFill patternType="solid">
        <fgColor theme="0"/>
        <bgColor indexed="64"/>
      </patternFill>
    </fill>
    <fill>
      <patternFill patternType="solid">
        <fgColor rgb="FF0081E3"/>
        <bgColor indexed="64"/>
      </patternFill>
    </fill>
    <fill>
      <patternFill patternType="solid">
        <fgColor indexed="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9.9978637043366805E-2"/>
        <bgColor indexed="64"/>
      </patternFill>
    </fill>
    <fill>
      <patternFill patternType="solid">
        <fgColor theme="3" tint="0.89999084444715716"/>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2"/>
      </right>
      <top style="thin">
        <color theme="2"/>
      </top>
      <bottom style="thin">
        <color theme="2"/>
      </bottom>
      <diagonal/>
    </border>
    <border>
      <left style="thin">
        <color indexed="64"/>
      </left>
      <right/>
      <top style="thin">
        <color indexed="64"/>
      </top>
      <bottom style="thin">
        <color indexed="64"/>
      </bottom>
      <diagonal/>
    </border>
    <border>
      <left style="thin">
        <color theme="2"/>
      </left>
      <right style="thin">
        <color theme="2"/>
      </right>
      <top style="thin">
        <color theme="2"/>
      </top>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3">
    <xf numFmtId="0" fontId="0" fillId="0" borderId="0"/>
    <xf numFmtId="0" fontId="3" fillId="0" borderId="0"/>
    <xf numFmtId="0" fontId="2" fillId="0" borderId="0"/>
  </cellStyleXfs>
  <cellXfs count="301">
    <xf numFmtId="0" fontId="0" fillId="0" borderId="0" xfId="0"/>
    <xf numFmtId="0" fontId="2" fillId="2" borderId="0" xfId="0" applyFont="1" applyFill="1"/>
    <xf numFmtId="0" fontId="0" fillId="2" borderId="0" xfId="0" applyFill="1"/>
    <xf numFmtId="0" fontId="3" fillId="4" borderId="4" xfId="1" applyFill="1" applyBorder="1" applyAlignment="1">
      <alignment wrapText="1"/>
    </xf>
    <xf numFmtId="0" fontId="3" fillId="4" borderId="0" xfId="1" applyFill="1" applyAlignment="1">
      <alignment wrapText="1"/>
    </xf>
    <xf numFmtId="0" fontId="3" fillId="4" borderId="5" xfId="1" applyFill="1" applyBorder="1" applyAlignment="1">
      <alignment wrapText="1"/>
    </xf>
    <xf numFmtId="15" fontId="6" fillId="2" borderId="4" xfId="1" quotePrefix="1" applyNumberFormat="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 xfId="1" applyFont="1" applyFill="1" applyBorder="1" applyAlignment="1">
      <alignment horizontal="left" vertical="center" wrapText="1"/>
    </xf>
    <xf numFmtId="0" fontId="6" fillId="2" borderId="4" xfId="0" applyFont="1" applyFill="1" applyBorder="1" applyAlignment="1">
      <alignment vertical="center"/>
    </xf>
    <xf numFmtId="0" fontId="6" fillId="2" borderId="0" xfId="0" applyFont="1" applyFill="1" applyAlignment="1">
      <alignment vertical="center"/>
    </xf>
    <xf numFmtId="0" fontId="6" fillId="2" borderId="5" xfId="0" applyFont="1" applyFill="1" applyBorder="1" applyAlignment="1">
      <alignment vertical="center"/>
    </xf>
    <xf numFmtId="15" fontId="3" fillId="2" borderId="4" xfId="1" quotePrefix="1" applyNumberFormat="1" applyFill="1" applyBorder="1" applyAlignment="1">
      <alignment horizontal="left" vertical="center"/>
    </xf>
    <xf numFmtId="15" fontId="3" fillId="2" borderId="0" xfId="1" quotePrefix="1" applyNumberFormat="1" applyFill="1" applyAlignment="1">
      <alignment vertical="center" wrapText="1"/>
    </xf>
    <xf numFmtId="15" fontId="3" fillId="2" borderId="5" xfId="1" quotePrefix="1" applyNumberFormat="1" applyFill="1" applyBorder="1" applyAlignment="1">
      <alignment vertical="center" wrapText="1"/>
    </xf>
    <xf numFmtId="0" fontId="0" fillId="2" borderId="0" xfId="0" quotePrefix="1" applyFill="1"/>
    <xf numFmtId="164" fontId="11" fillId="2" borderId="4" xfId="1" applyNumberFormat="1" applyFont="1" applyFill="1" applyBorder="1" applyAlignment="1">
      <alignment horizontal="left" vertical="center" wrapText="1"/>
    </xf>
    <xf numFmtId="164" fontId="11" fillId="2" borderId="0" xfId="1" applyNumberFormat="1" applyFont="1" applyFill="1" applyAlignment="1">
      <alignment horizontal="left" vertical="center" wrapText="1"/>
    </xf>
    <xf numFmtId="164" fontId="11" fillId="2" borderId="5" xfId="1" applyNumberFormat="1" applyFont="1" applyFill="1" applyBorder="1" applyAlignment="1">
      <alignment horizontal="left" vertical="center" wrapText="1"/>
    </xf>
    <xf numFmtId="0" fontId="3" fillId="2" borderId="0" xfId="0" applyFont="1" applyFill="1"/>
    <xf numFmtId="0" fontId="1" fillId="2" borderId="0" xfId="0" applyFont="1" applyFill="1"/>
    <xf numFmtId="0" fontId="6" fillId="2" borderId="4" xfId="0" applyFont="1" applyFill="1" applyBorder="1"/>
    <xf numFmtId="0" fontId="6" fillId="2" borderId="0" xfId="0" applyFont="1" applyFill="1"/>
    <xf numFmtId="0" fontId="6" fillId="2" borderId="5" xfId="0" applyFont="1" applyFill="1" applyBorder="1"/>
    <xf numFmtId="0" fontId="3" fillId="6" borderId="27" xfId="0" applyFont="1" applyFill="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wrapText="1"/>
    </xf>
    <xf numFmtId="0" fontId="3" fillId="0" borderId="27" xfId="0" applyFont="1" applyBorder="1" applyAlignment="1">
      <alignment horizontal="center" vertical="center"/>
    </xf>
    <xf numFmtId="0" fontId="3" fillId="2" borderId="27" xfId="0" applyFont="1" applyFill="1" applyBorder="1" applyAlignment="1">
      <alignment horizontal="center" vertical="center"/>
    </xf>
    <xf numFmtId="0" fontId="1" fillId="2" borderId="0" xfId="0" applyFont="1" applyFill="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6" xfId="0" applyFont="1" applyBorder="1" applyAlignment="1">
      <alignment horizontal="center" vertical="center"/>
    </xf>
    <xf numFmtId="0" fontId="2" fillId="0" borderId="7" xfId="0" applyFont="1" applyBorder="1" applyAlignment="1">
      <alignment horizontal="left" wrapText="1"/>
    </xf>
    <xf numFmtId="0" fontId="3" fillId="0" borderId="5" xfId="0" applyFont="1" applyBorder="1" applyAlignment="1">
      <alignment vertical="center" wrapText="1"/>
    </xf>
    <xf numFmtId="0" fontId="3" fillId="6" borderId="35" xfId="0" applyFont="1" applyFill="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vertical="center"/>
    </xf>
    <xf numFmtId="0" fontId="3" fillId="2" borderId="32" xfId="0" applyFont="1" applyFill="1" applyBorder="1" applyAlignment="1">
      <alignment vertical="center" wrapText="1"/>
    </xf>
    <xf numFmtId="0" fontId="3" fillId="6" borderId="35" xfId="0" applyFont="1" applyFill="1" applyBorder="1" applyAlignment="1">
      <alignment horizontal="center" vertical="center" wrapText="1"/>
    </xf>
    <xf numFmtId="0" fontId="3" fillId="2" borderId="31" xfId="0" applyFont="1" applyFill="1" applyBorder="1" applyAlignment="1">
      <alignment vertical="center"/>
    </xf>
    <xf numFmtId="0" fontId="3" fillId="0" borderId="37" xfId="0" applyFont="1" applyBorder="1" applyAlignment="1">
      <alignment vertical="center" wrapText="1"/>
    </xf>
    <xf numFmtId="0" fontId="3" fillId="0" borderId="38" xfId="0" applyFont="1" applyBorder="1" applyAlignment="1">
      <alignment horizontal="center" vertical="center"/>
    </xf>
    <xf numFmtId="0" fontId="3" fillId="2" borderId="39" xfId="0" applyFont="1" applyFill="1" applyBorder="1" applyAlignment="1">
      <alignment vertical="center"/>
    </xf>
    <xf numFmtId="0" fontId="3" fillId="0" borderId="40" xfId="0" applyFont="1" applyBorder="1" applyAlignment="1">
      <alignment vertical="center" wrapText="1"/>
    </xf>
    <xf numFmtId="0" fontId="13" fillId="2" borderId="0" xfId="0" applyFont="1" applyFill="1"/>
    <xf numFmtId="0" fontId="2" fillId="2" borderId="4" xfId="0" applyFont="1" applyFill="1" applyBorder="1"/>
    <xf numFmtId="0" fontId="2" fillId="2" borderId="5" xfId="0" applyFont="1" applyFill="1" applyBorder="1"/>
    <xf numFmtId="0" fontId="7" fillId="6" borderId="36" xfId="0" applyFont="1" applyFill="1" applyBorder="1"/>
    <xf numFmtId="0" fontId="18" fillId="6" borderId="33" xfId="0" applyFont="1" applyFill="1" applyBorder="1"/>
    <xf numFmtId="0" fontId="18" fillId="6" borderId="34" xfId="0" applyFont="1" applyFill="1" applyBorder="1"/>
    <xf numFmtId="0" fontId="15" fillId="3" borderId="1" xfId="0" applyFont="1" applyFill="1" applyBorder="1"/>
    <xf numFmtId="0" fontId="19" fillId="3" borderId="2" xfId="0" applyFont="1" applyFill="1" applyBorder="1"/>
    <xf numFmtId="0" fontId="19" fillId="3" borderId="3" xfId="0" applyFont="1" applyFill="1" applyBorder="1"/>
    <xf numFmtId="0" fontId="2" fillId="2" borderId="1" xfId="0" applyFont="1" applyFill="1" applyBorder="1" applyAlignment="1">
      <alignment horizontal="left"/>
    </xf>
    <xf numFmtId="0" fontId="2" fillId="2" borderId="2" xfId="0" applyFont="1" applyFill="1" applyBorder="1" applyAlignment="1">
      <alignment horizontal="left"/>
    </xf>
    <xf numFmtId="49" fontId="2" fillId="6" borderId="3" xfId="0" applyNumberFormat="1" applyFont="1" applyFill="1" applyBorder="1" applyAlignment="1" applyProtection="1">
      <alignment horizontal="left"/>
      <protection locked="0"/>
    </xf>
    <xf numFmtId="0" fontId="20" fillId="2" borderId="0" xfId="0" applyFont="1" applyFill="1"/>
    <xf numFmtId="0" fontId="20" fillId="0" borderId="0" xfId="0" applyFont="1"/>
    <xf numFmtId="0" fontId="2" fillId="2" borderId="4" xfId="0" applyFont="1" applyFill="1" applyBorder="1" applyAlignment="1">
      <alignment horizontal="left"/>
    </xf>
    <xf numFmtId="0" fontId="2" fillId="2" borderId="0" xfId="0" applyFont="1" applyFill="1" applyAlignment="1">
      <alignment horizontal="left"/>
    </xf>
    <xf numFmtId="0" fontId="2" fillId="2" borderId="5" xfId="0" applyFont="1" applyFill="1" applyBorder="1" applyAlignment="1">
      <alignment horizontal="left"/>
    </xf>
    <xf numFmtId="165" fontId="2" fillId="2" borderId="5" xfId="0" applyNumberFormat="1" applyFont="1" applyFill="1" applyBorder="1" applyAlignment="1">
      <alignment horizontal="left"/>
    </xf>
    <xf numFmtId="166" fontId="2" fillId="2" borderId="5" xfId="0" applyNumberFormat="1" applyFont="1" applyFill="1" applyBorder="1" applyAlignment="1">
      <alignment horizontal="left"/>
    </xf>
    <xf numFmtId="0" fontId="7" fillId="2" borderId="0" xfId="0" applyFont="1" applyFill="1" applyAlignment="1">
      <alignment horizontal="centerContinuous" wrapText="1"/>
    </xf>
    <xf numFmtId="0" fontId="2" fillId="2" borderId="6" xfId="0" applyFont="1" applyFill="1" applyBorder="1" applyAlignment="1">
      <alignment horizontal="left"/>
    </xf>
    <xf numFmtId="0" fontId="2" fillId="2" borderId="7" xfId="0" applyFont="1" applyFill="1" applyBorder="1" applyAlignment="1">
      <alignment horizontal="left"/>
    </xf>
    <xf numFmtId="165" fontId="2" fillId="2" borderId="8" xfId="0" applyNumberFormat="1" applyFont="1" applyFill="1" applyBorder="1" applyAlignment="1">
      <alignment horizontal="left"/>
    </xf>
    <xf numFmtId="0" fontId="15" fillId="3" borderId="36" xfId="0" applyFont="1" applyFill="1" applyBorder="1" applyAlignment="1">
      <alignment horizontal="centerContinuous" wrapText="1"/>
    </xf>
    <xf numFmtId="0" fontId="7" fillId="3" borderId="33" xfId="0" applyFont="1" applyFill="1" applyBorder="1" applyAlignment="1">
      <alignment horizontal="centerContinuous" wrapText="1"/>
    </xf>
    <xf numFmtId="0" fontId="7" fillId="3" borderId="34" xfId="0" applyFont="1" applyFill="1" applyBorder="1" applyAlignment="1">
      <alignment horizontal="centerContinuous" wrapText="1"/>
    </xf>
    <xf numFmtId="0" fontId="7" fillId="2" borderId="41" xfId="0" applyFont="1" applyFill="1" applyBorder="1" applyAlignment="1">
      <alignment horizontal="center" wrapText="1"/>
    </xf>
    <xf numFmtId="0" fontId="7" fillId="2" borderId="4" xfId="0" applyFont="1" applyFill="1" applyBorder="1" applyAlignment="1">
      <alignment horizontal="centerContinuous" wrapText="1"/>
    </xf>
    <xf numFmtId="0" fontId="7" fillId="2" borderId="4" xfId="0" applyFont="1" applyFill="1" applyBorder="1" applyAlignment="1">
      <alignment horizontal="center" wrapText="1"/>
    </xf>
    <xf numFmtId="0" fontId="7" fillId="2" borderId="5" xfId="0" applyFont="1" applyFill="1" applyBorder="1" applyAlignment="1">
      <alignment horizontal="centerContinuous"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7" fillId="2" borderId="43" xfId="0" applyFont="1" applyFill="1" applyBorder="1" applyAlignment="1">
      <alignment horizontal="left" wrapText="1"/>
    </xf>
    <xf numFmtId="0" fontId="7" fillId="2" borderId="44" xfId="0" applyFont="1" applyFill="1" applyBorder="1" applyAlignment="1">
      <alignment horizontal="center" wrapText="1"/>
    </xf>
    <xf numFmtId="0" fontId="7" fillId="2" borderId="45" xfId="0" applyFont="1" applyFill="1" applyBorder="1" applyAlignment="1">
      <alignment horizontal="center" wrapText="1"/>
    </xf>
    <xf numFmtId="0" fontId="7" fillId="2" borderId="7" xfId="0" applyFont="1" applyFill="1" applyBorder="1" applyAlignment="1">
      <alignment horizontal="center" wrapText="1"/>
    </xf>
    <xf numFmtId="0" fontId="7" fillId="5" borderId="41" xfId="0" applyFont="1" applyFill="1" applyBorder="1"/>
    <xf numFmtId="0" fontId="2" fillId="5" borderId="0" xfId="0" applyFont="1" applyFill="1"/>
    <xf numFmtId="0" fontId="2" fillId="5" borderId="5" xfId="0" applyFont="1" applyFill="1" applyBorder="1"/>
    <xf numFmtId="0" fontId="2" fillId="5" borderId="4" xfId="0" applyFont="1" applyFill="1" applyBorder="1"/>
    <xf numFmtId="165" fontId="7" fillId="5" borderId="5" xfId="0" applyNumberFormat="1" applyFont="1" applyFill="1" applyBorder="1"/>
    <xf numFmtId="0" fontId="2" fillId="2" borderId="41" xfId="0" applyFont="1" applyFill="1" applyBorder="1"/>
    <xf numFmtId="0" fontId="2" fillId="2" borderId="41" xfId="0" applyFont="1" applyFill="1" applyBorder="1" applyAlignment="1">
      <alignment horizontal="center"/>
    </xf>
    <xf numFmtId="49" fontId="2" fillId="6" borderId="0" xfId="0" applyNumberFormat="1" applyFont="1" applyFill="1" applyAlignment="1" applyProtection="1">
      <alignment horizontal="center"/>
      <protection locked="0"/>
    </xf>
    <xf numFmtId="166" fontId="2" fillId="2" borderId="0" xfId="0" applyNumberFormat="1" applyFont="1" applyFill="1" applyAlignment="1">
      <alignment horizontal="center"/>
    </xf>
    <xf numFmtId="0" fontId="2" fillId="2" borderId="0" xfId="0" applyFont="1" applyFill="1" applyAlignment="1">
      <alignment horizontal="center"/>
    </xf>
    <xf numFmtId="0" fontId="2" fillId="2" borderId="5" xfId="0" applyFont="1" applyFill="1" applyBorder="1" applyAlignment="1">
      <alignment horizontal="center"/>
    </xf>
    <xf numFmtId="0" fontId="2" fillId="6" borderId="4" xfId="0" applyFont="1" applyFill="1" applyBorder="1" applyAlignment="1" applyProtection="1">
      <alignment horizontal="center"/>
      <protection locked="0"/>
    </xf>
    <xf numFmtId="0" fontId="2" fillId="6" borderId="0" xfId="0" applyFont="1" applyFill="1" applyAlignment="1" applyProtection="1">
      <alignment horizontal="center"/>
      <protection locked="0"/>
    </xf>
    <xf numFmtId="167" fontId="2" fillId="2" borderId="0" xfId="0" applyNumberFormat="1" applyFont="1" applyFill="1" applyAlignment="1">
      <alignment horizontal="center"/>
    </xf>
    <xf numFmtId="167" fontId="2" fillId="2" borderId="5" xfId="0" applyNumberFormat="1" applyFont="1" applyFill="1" applyBorder="1" applyAlignment="1">
      <alignment horizontal="center"/>
    </xf>
    <xf numFmtId="165" fontId="2" fillId="2" borderId="4" xfId="0" applyNumberFormat="1" applyFont="1" applyFill="1" applyBorder="1"/>
    <xf numFmtId="2" fontId="2" fillId="2" borderId="0" xfId="0" applyNumberFormat="1" applyFont="1" applyFill="1" applyAlignment="1">
      <alignment horizontal="center"/>
    </xf>
    <xf numFmtId="165" fontId="2" fillId="2" borderId="0" xfId="0" applyNumberFormat="1" applyFont="1" applyFill="1" applyAlignment="1">
      <alignment horizontal="center"/>
    </xf>
    <xf numFmtId="165" fontId="2" fillId="2" borderId="5" xfId="0" applyNumberFormat="1" applyFont="1" applyFill="1" applyBorder="1"/>
    <xf numFmtId="4" fontId="2" fillId="2" borderId="4" xfId="0" applyNumberFormat="1" applyFont="1" applyFill="1" applyBorder="1"/>
    <xf numFmtId="4" fontId="2" fillId="2" borderId="0" xfId="0" applyNumberFormat="1" applyFont="1" applyFill="1" applyAlignment="1">
      <alignment horizontal="center"/>
    </xf>
    <xf numFmtId="4" fontId="2" fillId="2" borderId="5" xfId="0" applyNumberFormat="1" applyFont="1" applyFill="1" applyBorder="1"/>
    <xf numFmtId="0" fontId="2" fillId="2" borderId="46" xfId="0" applyFont="1" applyFill="1" applyBorder="1" applyAlignment="1">
      <alignment horizontal="center"/>
    </xf>
    <xf numFmtId="49" fontId="2" fillId="6" borderId="47" xfId="0" applyNumberFormat="1" applyFont="1" applyFill="1" applyBorder="1" applyAlignment="1" applyProtection="1">
      <alignment horizontal="center"/>
      <protection locked="0"/>
    </xf>
    <xf numFmtId="0" fontId="2" fillId="2" borderId="47" xfId="0" applyFont="1" applyFill="1" applyBorder="1" applyAlignment="1">
      <alignment horizontal="left"/>
    </xf>
    <xf numFmtId="166" fontId="2" fillId="2" borderId="47" xfId="0" applyNumberFormat="1" applyFont="1" applyFill="1" applyBorder="1" applyAlignment="1">
      <alignment horizontal="center"/>
    </xf>
    <xf numFmtId="0" fontId="2" fillId="2" borderId="47" xfId="0" applyFont="1" applyFill="1" applyBorder="1" applyAlignment="1">
      <alignment horizontal="center"/>
    </xf>
    <xf numFmtId="0" fontId="2" fillId="2" borderId="48" xfId="0" applyFont="1" applyFill="1" applyBorder="1" applyAlignment="1">
      <alignment horizontal="center"/>
    </xf>
    <xf numFmtId="0" fontId="2" fillId="6" borderId="49" xfId="0" applyFont="1" applyFill="1" applyBorder="1" applyAlignment="1" applyProtection="1">
      <alignment horizontal="center"/>
      <protection locked="0"/>
    </xf>
    <xf numFmtId="0" fontId="2" fillId="6" borderId="47" xfId="0" applyFont="1" applyFill="1" applyBorder="1" applyAlignment="1" applyProtection="1">
      <alignment horizontal="center"/>
      <protection locked="0"/>
    </xf>
    <xf numFmtId="167" fontId="2" fillId="2" borderId="47" xfId="0" applyNumberFormat="1" applyFont="1" applyFill="1" applyBorder="1" applyAlignment="1">
      <alignment horizontal="center"/>
    </xf>
    <xf numFmtId="167" fontId="2" fillId="2" borderId="48" xfId="0" applyNumberFormat="1" applyFont="1" applyFill="1" applyBorder="1" applyAlignment="1">
      <alignment horizontal="center"/>
    </xf>
    <xf numFmtId="4" fontId="2" fillId="2" borderId="49" xfId="0" applyNumberFormat="1" applyFont="1" applyFill="1" applyBorder="1"/>
    <xf numFmtId="2" fontId="2" fillId="2" borderId="47" xfId="0" applyNumberFormat="1" applyFont="1" applyFill="1" applyBorder="1" applyAlignment="1">
      <alignment horizontal="center"/>
    </xf>
    <xf numFmtId="4" fontId="2" fillId="2" borderId="47" xfId="0" applyNumberFormat="1" applyFont="1" applyFill="1" applyBorder="1" applyAlignment="1">
      <alignment horizontal="center"/>
    </xf>
    <xf numFmtId="4" fontId="2" fillId="2" borderId="48" xfId="0" applyNumberFormat="1" applyFont="1" applyFill="1" applyBorder="1"/>
    <xf numFmtId="0" fontId="2" fillId="2" borderId="1" xfId="2" applyFill="1" applyBorder="1" applyAlignment="1">
      <alignment vertical="center"/>
    </xf>
    <xf numFmtId="0" fontId="2" fillId="2" borderId="2" xfId="0" applyFont="1" applyFill="1" applyBorder="1"/>
    <xf numFmtId="0" fontId="2" fillId="2" borderId="3"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7" fillId="2" borderId="1" xfId="0" applyFont="1" applyFill="1" applyBorder="1" applyAlignment="1">
      <alignment horizontal="center" wrapText="1"/>
    </xf>
    <xf numFmtId="0" fontId="7" fillId="2" borderId="2" xfId="0" applyFont="1" applyFill="1" applyBorder="1" applyAlignment="1">
      <alignment horizontal="left" wrapText="1"/>
    </xf>
    <xf numFmtId="0" fontId="7" fillId="2" borderId="2" xfId="0" applyFont="1" applyFill="1" applyBorder="1" applyAlignment="1">
      <alignment horizontal="center" wrapText="1"/>
    </xf>
    <xf numFmtId="0" fontId="7" fillId="2" borderId="3" xfId="0" applyFont="1" applyFill="1" applyBorder="1" applyAlignment="1">
      <alignment horizontal="left" wrapText="1"/>
    </xf>
    <xf numFmtId="49" fontId="3" fillId="2" borderId="1" xfId="0" applyNumberFormat="1" applyFont="1" applyFill="1" applyBorder="1" applyAlignment="1">
      <alignment horizontal="center"/>
    </xf>
    <xf numFmtId="0" fontId="3" fillId="2" borderId="2" xfId="0" applyFont="1" applyFill="1" applyBorder="1" applyAlignment="1">
      <alignment horizontal="left"/>
    </xf>
    <xf numFmtId="0" fontId="3" fillId="2" borderId="2" xfId="0" applyFont="1" applyFill="1" applyBorder="1" applyAlignment="1">
      <alignment horizontal="center"/>
    </xf>
    <xf numFmtId="166" fontId="3" fillId="2" borderId="2" xfId="0" applyNumberFormat="1" applyFont="1" applyFill="1" applyBorder="1" applyAlignment="1">
      <alignment horizontal="center"/>
    </xf>
    <xf numFmtId="0" fontId="3" fillId="2" borderId="3" xfId="0" applyFont="1" applyFill="1" applyBorder="1" applyAlignment="1">
      <alignment horizontal="left"/>
    </xf>
    <xf numFmtId="49" fontId="3" fillId="2" borderId="4" xfId="0" applyNumberFormat="1" applyFont="1" applyFill="1" applyBorder="1" applyAlignment="1">
      <alignment horizontal="center"/>
    </xf>
    <xf numFmtId="0" fontId="3" fillId="2" borderId="0" xfId="0" applyFont="1" applyFill="1" applyAlignment="1">
      <alignment horizontal="left"/>
    </xf>
    <xf numFmtId="0" fontId="3" fillId="2" borderId="0" xfId="0" applyFont="1" applyFill="1" applyAlignment="1">
      <alignment horizontal="center"/>
    </xf>
    <xf numFmtId="166" fontId="3" fillId="2" borderId="0" xfId="0" applyNumberFormat="1" applyFont="1" applyFill="1" applyAlignment="1">
      <alignment horizontal="center"/>
    </xf>
    <xf numFmtId="0" fontId="3" fillId="2" borderId="5" xfId="0" applyFont="1" applyFill="1" applyBorder="1" applyAlignment="1">
      <alignment horizontal="left"/>
    </xf>
    <xf numFmtId="49" fontId="3" fillId="2" borderId="49" xfId="0" applyNumberFormat="1" applyFont="1" applyFill="1" applyBorder="1" applyAlignment="1">
      <alignment horizontal="center"/>
    </xf>
    <xf numFmtId="0" fontId="3" fillId="2" borderId="47" xfId="0" applyFont="1" applyFill="1" applyBorder="1" applyAlignment="1">
      <alignment horizontal="left"/>
    </xf>
    <xf numFmtId="0" fontId="3" fillId="2" borderId="47" xfId="0" applyFont="1" applyFill="1" applyBorder="1" applyAlignment="1">
      <alignment horizontal="center"/>
    </xf>
    <xf numFmtId="166" fontId="3" fillId="2" borderId="47" xfId="0" applyNumberFormat="1" applyFont="1" applyFill="1" applyBorder="1" applyAlignment="1">
      <alignment horizontal="center"/>
    </xf>
    <xf numFmtId="0" fontId="3" fillId="2" borderId="48" xfId="0" applyFont="1" applyFill="1" applyBorder="1" applyAlignment="1">
      <alignment horizontal="left"/>
    </xf>
    <xf numFmtId="49" fontId="3" fillId="2" borderId="50" xfId="0" applyNumberFormat="1" applyFont="1" applyFill="1" applyBorder="1" applyAlignment="1">
      <alignment horizontal="center"/>
    </xf>
    <xf numFmtId="0" fontId="3" fillId="2" borderId="51" xfId="0" applyFont="1" applyFill="1" applyBorder="1" applyAlignment="1">
      <alignment horizontal="left"/>
    </xf>
    <xf numFmtId="0" fontId="3" fillId="2" borderId="51" xfId="0" applyFont="1" applyFill="1" applyBorder="1" applyAlignment="1">
      <alignment horizontal="center"/>
    </xf>
    <xf numFmtId="166" fontId="3" fillId="2" borderId="51" xfId="0" applyNumberFormat="1" applyFont="1" applyFill="1" applyBorder="1" applyAlignment="1">
      <alignment horizontal="center"/>
    </xf>
    <xf numFmtId="0" fontId="3" fillId="2" borderId="52" xfId="0" applyFont="1" applyFill="1" applyBorder="1" applyAlignment="1">
      <alignment horizontal="left"/>
    </xf>
    <xf numFmtId="49" fontId="3" fillId="2" borderId="53" xfId="0" applyNumberFormat="1" applyFont="1" applyFill="1" applyBorder="1" applyAlignment="1">
      <alignment horizontal="center"/>
    </xf>
    <xf numFmtId="0" fontId="3" fillId="2" borderId="54" xfId="0" applyFont="1" applyFill="1" applyBorder="1" applyAlignment="1">
      <alignment horizontal="left"/>
    </xf>
    <xf numFmtId="0" fontId="3" fillId="2" borderId="54" xfId="0" applyFont="1" applyFill="1" applyBorder="1" applyAlignment="1">
      <alignment horizontal="center"/>
    </xf>
    <xf numFmtId="166" fontId="3" fillId="2" borderId="54" xfId="0" applyNumberFormat="1" applyFont="1" applyFill="1" applyBorder="1" applyAlignment="1">
      <alignment horizontal="center"/>
    </xf>
    <xf numFmtId="0" fontId="3" fillId="2" borderId="55" xfId="0" applyFont="1" applyFill="1" applyBorder="1" applyAlignment="1">
      <alignment horizontal="left"/>
    </xf>
    <xf numFmtId="0" fontId="6" fillId="2" borderId="36" xfId="0" applyFont="1" applyFill="1" applyBorder="1" applyAlignment="1">
      <alignment horizontal="center" wrapText="1"/>
    </xf>
    <xf numFmtId="0" fontId="6" fillId="2" borderId="33" xfId="0" applyFont="1" applyFill="1" applyBorder="1" applyAlignment="1">
      <alignment horizontal="center" wrapText="1"/>
    </xf>
    <xf numFmtId="0" fontId="6" fillId="2" borderId="33" xfId="0" applyFont="1" applyFill="1" applyBorder="1" applyAlignment="1">
      <alignment horizontal="left" wrapText="1"/>
    </xf>
    <xf numFmtId="0" fontId="6" fillId="2" borderId="34" xfId="0" applyFont="1" applyFill="1" applyBorder="1" applyAlignment="1">
      <alignment horizontal="center" wrapText="1"/>
    </xf>
    <xf numFmtId="49" fontId="3" fillId="2" borderId="0" xfId="0" applyNumberFormat="1" applyFont="1" applyFill="1" applyAlignment="1">
      <alignment horizontal="center"/>
    </xf>
    <xf numFmtId="168" fontId="3" fillId="2" borderId="0" xfId="0" applyNumberFormat="1" applyFont="1" applyFill="1" applyAlignment="1">
      <alignment horizontal="center"/>
    </xf>
    <xf numFmtId="168" fontId="3" fillId="2" borderId="0" xfId="0" applyNumberFormat="1" applyFont="1" applyFill="1" applyAlignment="1">
      <alignment horizontal="left"/>
    </xf>
    <xf numFmtId="165" fontId="3" fillId="2" borderId="0" xfId="0" applyNumberFormat="1" applyFont="1" applyFill="1" applyAlignment="1">
      <alignment horizontal="center"/>
    </xf>
    <xf numFmtId="165" fontId="3" fillId="2" borderId="5" xfId="0" applyNumberFormat="1" applyFont="1" applyFill="1" applyBorder="1" applyAlignment="1">
      <alignment horizontal="center"/>
    </xf>
    <xf numFmtId="4" fontId="3" fillId="2" borderId="0" xfId="0" applyNumberFormat="1" applyFont="1" applyFill="1" applyAlignment="1">
      <alignment horizontal="center"/>
    </xf>
    <xf numFmtId="4" fontId="3" fillId="2" borderId="5" xfId="0" applyNumberFormat="1" applyFont="1" applyFill="1" applyBorder="1" applyAlignment="1">
      <alignment horizontal="center"/>
    </xf>
    <xf numFmtId="49" fontId="3" fillId="2" borderId="47" xfId="0" applyNumberFormat="1" applyFont="1" applyFill="1" applyBorder="1" applyAlignment="1">
      <alignment horizontal="center"/>
    </xf>
    <xf numFmtId="0" fontId="3" fillId="2" borderId="47" xfId="0" applyFont="1" applyFill="1" applyBorder="1"/>
    <xf numFmtId="168" fontId="3" fillId="2" borderId="47" xfId="0" applyNumberFormat="1" applyFont="1" applyFill="1" applyBorder="1" applyAlignment="1">
      <alignment horizontal="center"/>
    </xf>
    <xf numFmtId="168" fontId="3" fillId="2" borderId="47" xfId="0" applyNumberFormat="1" applyFont="1" applyFill="1" applyBorder="1" applyAlignment="1">
      <alignment horizontal="left"/>
    </xf>
    <xf numFmtId="4" fontId="3" fillId="2" borderId="47" xfId="0" applyNumberFormat="1" applyFont="1" applyFill="1" applyBorder="1" applyAlignment="1">
      <alignment horizontal="center"/>
    </xf>
    <xf numFmtId="4" fontId="3" fillId="2" borderId="48" xfId="0" applyNumberFormat="1" applyFont="1" applyFill="1" applyBorder="1" applyAlignment="1">
      <alignment horizontal="center"/>
    </xf>
    <xf numFmtId="49" fontId="3" fillId="2" borderId="51" xfId="0" applyNumberFormat="1" applyFont="1" applyFill="1" applyBorder="1" applyAlignment="1">
      <alignment horizontal="center"/>
    </xf>
    <xf numFmtId="0" fontId="3" fillId="2" borderId="51" xfId="0" applyFont="1" applyFill="1" applyBorder="1"/>
    <xf numFmtId="168" fontId="3" fillId="2" borderId="51" xfId="0" applyNumberFormat="1" applyFont="1" applyFill="1" applyBorder="1" applyAlignment="1">
      <alignment horizontal="center"/>
    </xf>
    <xf numFmtId="168" fontId="3" fillId="2" borderId="51" xfId="0" applyNumberFormat="1" applyFont="1" applyFill="1" applyBorder="1" applyAlignment="1">
      <alignment horizontal="left"/>
    </xf>
    <xf numFmtId="4" fontId="3" fillId="2" borderId="51" xfId="0" applyNumberFormat="1" applyFont="1" applyFill="1" applyBorder="1" applyAlignment="1">
      <alignment horizontal="center"/>
    </xf>
    <xf numFmtId="4" fontId="3" fillId="2" borderId="52" xfId="0" applyNumberFormat="1" applyFont="1" applyFill="1" applyBorder="1" applyAlignment="1">
      <alignment horizontal="center"/>
    </xf>
    <xf numFmtId="49" fontId="3" fillId="2" borderId="6" xfId="0" applyNumberFormat="1" applyFont="1" applyFill="1" applyBorder="1" applyAlignment="1">
      <alignment horizontal="center"/>
    </xf>
    <xf numFmtId="49" fontId="3" fillId="2" borderId="7" xfId="0" applyNumberFormat="1" applyFont="1" applyFill="1" applyBorder="1" applyAlignment="1">
      <alignment horizontal="center"/>
    </xf>
    <xf numFmtId="0" fontId="3" fillId="2" borderId="7" xfId="0" applyFont="1" applyFill="1" applyBorder="1"/>
    <xf numFmtId="168" fontId="3" fillId="2" borderId="7" xfId="0" applyNumberFormat="1" applyFont="1" applyFill="1" applyBorder="1" applyAlignment="1">
      <alignment horizontal="center"/>
    </xf>
    <xf numFmtId="168" fontId="3" fillId="2" borderId="7" xfId="0" applyNumberFormat="1" applyFont="1" applyFill="1" applyBorder="1" applyAlignment="1">
      <alignment horizontal="left"/>
    </xf>
    <xf numFmtId="4" fontId="3" fillId="2" borderId="7" xfId="0" applyNumberFormat="1" applyFont="1" applyFill="1" applyBorder="1" applyAlignment="1">
      <alignment horizontal="center"/>
    </xf>
    <xf numFmtId="166" fontId="3" fillId="2" borderId="7" xfId="0" applyNumberFormat="1" applyFont="1" applyFill="1" applyBorder="1" applyAlignment="1">
      <alignment horizontal="center"/>
    </xf>
    <xf numFmtId="4" fontId="3" fillId="2" borderId="8" xfId="0" applyNumberFormat="1" applyFont="1" applyFill="1" applyBorder="1" applyAlignment="1">
      <alignment horizontal="center"/>
    </xf>
    <xf numFmtId="0" fontId="14" fillId="7" borderId="1" xfId="0" applyFont="1" applyFill="1" applyBorder="1" applyAlignment="1">
      <alignment horizontal="left"/>
    </xf>
    <xf numFmtId="0" fontId="15" fillId="7" borderId="2" xfId="0" applyFont="1" applyFill="1" applyBorder="1" applyAlignment="1">
      <alignment horizontal="left"/>
    </xf>
    <xf numFmtId="0" fontId="2" fillId="7" borderId="2" xfId="0" applyFont="1" applyFill="1" applyBorder="1" applyAlignment="1">
      <alignment horizontal="left"/>
    </xf>
    <xf numFmtId="0" fontId="2" fillId="7" borderId="3" xfId="0" applyFont="1" applyFill="1" applyBorder="1" applyAlignment="1">
      <alignment horizontal="left"/>
    </xf>
    <xf numFmtId="15" fontId="16" fillId="7" borderId="4" xfId="1" applyNumberFormat="1" applyFont="1" applyFill="1" applyBorder="1" applyAlignment="1">
      <alignment horizontal="left"/>
    </xf>
    <xf numFmtId="0" fontId="15" fillId="7" borderId="0" xfId="0" applyFont="1" applyFill="1" applyAlignment="1">
      <alignment horizontal="left"/>
    </xf>
    <xf numFmtId="0" fontId="2" fillId="7" borderId="0" xfId="0" applyFont="1" applyFill="1" applyAlignment="1">
      <alignment horizontal="left"/>
    </xf>
    <xf numFmtId="0" fontId="2" fillId="7" borderId="5" xfId="0" applyFont="1" applyFill="1" applyBorder="1" applyAlignment="1">
      <alignment horizontal="left"/>
    </xf>
    <xf numFmtId="0" fontId="15" fillId="7" borderId="4" xfId="0" applyFont="1" applyFill="1" applyBorder="1" applyAlignment="1">
      <alignment horizontal="left" vertical="center"/>
    </xf>
    <xf numFmtId="0" fontId="15" fillId="7" borderId="0" xfId="0" applyFont="1" applyFill="1" applyAlignment="1">
      <alignment horizontal="left" vertical="center"/>
    </xf>
    <xf numFmtId="0" fontId="15" fillId="7" borderId="5" xfId="0" applyFont="1" applyFill="1" applyBorder="1" applyAlignment="1">
      <alignment horizontal="left" vertical="center"/>
    </xf>
    <xf numFmtId="0" fontId="17" fillId="7" borderId="6" xfId="0" applyFont="1" applyFill="1" applyBorder="1" applyAlignment="1">
      <alignment horizontal="left" vertical="center"/>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0" fontId="21" fillId="7" borderId="1" xfId="1" applyFont="1" applyFill="1" applyBorder="1" applyAlignment="1">
      <alignment horizontal="centerContinuous" vertical="center"/>
    </xf>
    <xf numFmtId="0" fontId="15" fillId="7" borderId="0" xfId="0" applyFont="1" applyFill="1" applyAlignment="1">
      <alignment horizontal="centerContinuous" wrapText="1"/>
    </xf>
    <xf numFmtId="0" fontId="15" fillId="7" borderId="5" xfId="0" applyFont="1" applyFill="1" applyBorder="1" applyAlignment="1">
      <alignment horizontal="centerContinuous" wrapText="1"/>
    </xf>
    <xf numFmtId="15" fontId="21" fillId="7" borderId="4" xfId="1" applyNumberFormat="1" applyFont="1" applyFill="1" applyBorder="1" applyAlignment="1">
      <alignment horizontal="centerContinuous" wrapText="1"/>
    </xf>
    <xf numFmtId="0" fontId="22" fillId="7" borderId="4" xfId="1" applyFont="1" applyFill="1" applyBorder="1" applyAlignment="1">
      <alignment horizontal="centerContinuous" vertical="center"/>
    </xf>
    <xf numFmtId="0" fontId="15" fillId="7" borderId="7" xfId="0" applyFont="1" applyFill="1" applyBorder="1" applyAlignment="1">
      <alignment horizontal="centerContinuous" wrapText="1"/>
    </xf>
    <xf numFmtId="0" fontId="15" fillId="7" borderId="8" xfId="0" applyFont="1" applyFill="1" applyBorder="1" applyAlignment="1">
      <alignment horizontal="centerContinuous" wrapText="1"/>
    </xf>
    <xf numFmtId="0" fontId="15" fillId="7" borderId="2" xfId="0" applyFont="1" applyFill="1" applyBorder="1" applyAlignment="1">
      <alignment horizontal="centerContinuous" wrapText="1"/>
    </xf>
    <xf numFmtId="169" fontId="15" fillId="7" borderId="3" xfId="0" applyNumberFormat="1" applyFont="1" applyFill="1" applyBorder="1" applyAlignment="1">
      <alignment horizontal="centerContinuous" wrapText="1"/>
    </xf>
    <xf numFmtId="0" fontId="15" fillId="7" borderId="3" xfId="0" applyFont="1" applyFill="1" applyBorder="1" applyAlignment="1">
      <alignment horizontal="centerContinuous" wrapText="1"/>
    </xf>
    <xf numFmtId="15" fontId="23" fillId="7" borderId="4" xfId="1" applyNumberFormat="1" applyFont="1" applyFill="1" applyBorder="1" applyAlignment="1">
      <alignment horizontal="centerContinuous" wrapText="1"/>
    </xf>
    <xf numFmtId="169" fontId="15" fillId="7" borderId="5" xfId="0" applyNumberFormat="1" applyFont="1" applyFill="1" applyBorder="1" applyAlignment="1">
      <alignment horizontal="centerContinuous" wrapText="1"/>
    </xf>
    <xf numFmtId="169" fontId="15" fillId="7" borderId="8" xfId="0" applyNumberFormat="1" applyFont="1" applyFill="1" applyBorder="1" applyAlignment="1">
      <alignment horizontal="centerContinuous" wrapText="1"/>
    </xf>
    <xf numFmtId="0" fontId="6" fillId="8" borderId="4" xfId="0" applyFont="1" applyFill="1" applyBorder="1" applyAlignment="1">
      <alignment horizontal="left"/>
    </xf>
    <xf numFmtId="0" fontId="6" fillId="8" borderId="0" xfId="0" applyFont="1" applyFill="1" applyAlignment="1">
      <alignment horizontal="left"/>
    </xf>
    <xf numFmtId="0" fontId="6" fillId="8" borderId="5" xfId="0" applyFont="1" applyFill="1" applyBorder="1" applyAlignment="1">
      <alignment horizontal="left"/>
    </xf>
    <xf numFmtId="0" fontId="6" fillId="8" borderId="18" xfId="0" applyFont="1" applyFill="1" applyBorder="1" applyAlignment="1">
      <alignment horizontal="left"/>
    </xf>
    <xf numFmtId="0" fontId="6" fillId="8" borderId="19" xfId="0" applyFont="1" applyFill="1" applyBorder="1" applyAlignment="1">
      <alignment horizontal="left"/>
    </xf>
    <xf numFmtId="0" fontId="6" fillId="8" borderId="20" xfId="0" applyFont="1" applyFill="1" applyBorder="1" applyAlignment="1">
      <alignment horizontal="left"/>
    </xf>
    <xf numFmtId="0" fontId="6" fillId="8" borderId="24" xfId="0" applyFont="1" applyFill="1" applyBorder="1" applyAlignment="1">
      <alignment horizontal="left"/>
    </xf>
    <xf numFmtId="0" fontId="6" fillId="8" borderId="25" xfId="0" applyFont="1" applyFill="1" applyBorder="1" applyAlignment="1">
      <alignment horizontal="center"/>
    </xf>
    <xf numFmtId="0" fontId="6" fillId="8" borderId="26" xfId="0" applyFont="1" applyFill="1" applyBorder="1" applyAlignment="1">
      <alignment horizontal="center"/>
    </xf>
    <xf numFmtId="0" fontId="6" fillId="8" borderId="6" xfId="0" applyFont="1" applyFill="1" applyBorder="1" applyAlignment="1">
      <alignment horizontal="left"/>
    </xf>
    <xf numFmtId="0" fontId="6" fillId="8" borderId="33" xfId="0" applyFont="1" applyFill="1" applyBorder="1" applyAlignment="1">
      <alignment horizontal="left"/>
    </xf>
    <xf numFmtId="0" fontId="6" fillId="8" borderId="34" xfId="0" applyFont="1" applyFill="1" applyBorder="1" applyAlignment="1">
      <alignment horizontal="left"/>
    </xf>
    <xf numFmtId="0" fontId="6" fillId="8" borderId="36" xfId="0" applyFont="1" applyFill="1" applyBorder="1" applyAlignment="1">
      <alignment horizontal="left"/>
    </xf>
    <xf numFmtId="15" fontId="6" fillId="8" borderId="4" xfId="1" quotePrefix="1" applyNumberFormat="1" applyFont="1" applyFill="1" applyBorder="1"/>
    <xf numFmtId="15" fontId="6" fillId="8" borderId="0" xfId="1" quotePrefix="1" applyNumberFormat="1" applyFont="1" applyFill="1" applyAlignment="1">
      <alignment horizontal="left" vertical="center"/>
    </xf>
    <xf numFmtId="15" fontId="6" fillId="8" borderId="5" xfId="1" quotePrefix="1" applyNumberFormat="1" applyFont="1" applyFill="1" applyBorder="1" applyAlignment="1">
      <alignment horizontal="left" vertical="center"/>
    </xf>
    <xf numFmtId="15" fontId="6" fillId="8" borderId="4" xfId="1" quotePrefix="1" applyNumberFormat="1" applyFont="1" applyFill="1" applyBorder="1" applyAlignment="1">
      <alignment horizontal="left" vertical="center"/>
    </xf>
    <xf numFmtId="15" fontId="6" fillId="8" borderId="4" xfId="1" quotePrefix="1" applyNumberFormat="1" applyFont="1" applyFill="1" applyBorder="1" applyAlignment="1">
      <alignment horizontal="left" vertical="center" wrapText="1"/>
    </xf>
    <xf numFmtId="0" fontId="6" fillId="8" borderId="0" xfId="1" applyFont="1" applyFill="1" applyAlignment="1">
      <alignment horizontal="left" vertical="center" wrapText="1"/>
    </xf>
    <xf numFmtId="0" fontId="6" fillId="8" borderId="5" xfId="1" applyFont="1" applyFill="1" applyBorder="1" applyAlignment="1">
      <alignment horizontal="left" vertical="center" wrapText="1"/>
    </xf>
    <xf numFmtId="15" fontId="3" fillId="8" borderId="4" xfId="1" quotePrefix="1" applyNumberFormat="1" applyFill="1" applyBorder="1" applyAlignment="1">
      <alignment horizontal="left" vertical="center" wrapText="1" indent="2"/>
    </xf>
    <xf numFmtId="15" fontId="3" fillId="8" borderId="0" xfId="1" quotePrefix="1" applyNumberFormat="1" applyFill="1" applyAlignment="1">
      <alignment horizontal="left" vertical="center" wrapText="1" indent="2"/>
    </xf>
    <xf numFmtId="15" fontId="3" fillId="8" borderId="5" xfId="1" quotePrefix="1" applyNumberFormat="1" applyFill="1" applyBorder="1" applyAlignment="1">
      <alignment horizontal="left" vertical="center" wrapText="1" indent="2"/>
    </xf>
    <xf numFmtId="0" fontId="2" fillId="0" borderId="0" xfId="0" applyFont="1"/>
    <xf numFmtId="0" fontId="3" fillId="2" borderId="4" xfId="0" applyFont="1" applyFill="1" applyBorder="1" applyAlignment="1">
      <alignment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3" fillId="2" borderId="4" xfId="1" applyFill="1" applyBorder="1" applyAlignment="1">
      <alignment vertical="center" wrapText="1"/>
    </xf>
    <xf numFmtId="0" fontId="3" fillId="2" borderId="0" xfId="1" applyFill="1" applyAlignment="1">
      <alignment vertical="center" wrapText="1"/>
    </xf>
    <xf numFmtId="0" fontId="3" fillId="2" borderId="5" xfId="1" applyFill="1" applyBorder="1" applyAlignment="1">
      <alignment vertical="center" wrapText="1"/>
    </xf>
    <xf numFmtId="164" fontId="11" fillId="2" borderId="4" xfId="1" applyNumberFormat="1" applyFont="1" applyFill="1" applyBorder="1" applyAlignment="1">
      <alignment horizontal="left" vertical="center" wrapText="1"/>
    </xf>
    <xf numFmtId="164" fontId="11" fillId="2" borderId="0" xfId="1" applyNumberFormat="1" applyFont="1" applyFill="1" applyAlignment="1">
      <alignment horizontal="left" vertical="center" wrapText="1"/>
    </xf>
    <xf numFmtId="164" fontId="11" fillId="2" borderId="5" xfId="1" applyNumberFormat="1" applyFont="1" applyFill="1" applyBorder="1" applyAlignment="1">
      <alignment horizontal="left" vertical="center" wrapText="1"/>
    </xf>
    <xf numFmtId="164" fontId="11" fillId="2" borderId="6" xfId="1" applyNumberFormat="1" applyFont="1" applyFill="1" applyBorder="1" applyAlignment="1">
      <alignment horizontal="left" vertical="center" wrapText="1"/>
    </xf>
    <xf numFmtId="164" fontId="11" fillId="2" borderId="7" xfId="1" applyNumberFormat="1" applyFont="1" applyFill="1" applyBorder="1" applyAlignment="1">
      <alignment horizontal="left" vertical="center" wrapText="1"/>
    </xf>
    <xf numFmtId="164" fontId="11" fillId="2" borderId="8" xfId="1" applyNumberFormat="1" applyFont="1" applyFill="1" applyBorder="1" applyAlignment="1">
      <alignment horizontal="left" vertical="center" wrapText="1"/>
    </xf>
    <xf numFmtId="0" fontId="4" fillId="7" borderId="1" xfId="1" applyFont="1" applyFill="1" applyBorder="1" applyAlignment="1">
      <alignment horizontal="center" vertical="center"/>
    </xf>
    <xf numFmtId="0" fontId="4" fillId="7" borderId="2"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4" xfId="1" applyFont="1" applyFill="1" applyBorder="1" applyAlignment="1">
      <alignment horizontal="center" vertical="center"/>
    </xf>
    <xf numFmtId="0" fontId="4" fillId="7" borderId="0" xfId="1" applyFont="1" applyFill="1" applyAlignment="1">
      <alignment horizontal="center" vertical="center"/>
    </xf>
    <xf numFmtId="0" fontId="5" fillId="7" borderId="4" xfId="1" applyFont="1" applyFill="1" applyBorder="1" applyAlignment="1">
      <alignment horizontal="center" vertical="center"/>
    </xf>
    <xf numFmtId="0" fontId="5" fillId="7" borderId="0" xfId="1" applyFont="1" applyFill="1" applyAlignment="1">
      <alignment horizontal="center" vertical="center"/>
    </xf>
    <xf numFmtId="15" fontId="6" fillId="8" borderId="4" xfId="1" quotePrefix="1" applyNumberFormat="1" applyFont="1" applyFill="1" applyBorder="1" applyAlignment="1">
      <alignment vertical="center" wrapText="1"/>
    </xf>
    <xf numFmtId="15" fontId="6" fillId="8" borderId="0" xfId="1" quotePrefix="1" applyNumberFormat="1" applyFont="1" applyFill="1" applyAlignment="1">
      <alignment vertical="center" wrapText="1"/>
    </xf>
    <xf numFmtId="15" fontId="6" fillId="8" borderId="5" xfId="1" quotePrefix="1" applyNumberFormat="1" applyFont="1" applyFill="1" applyBorder="1" applyAlignment="1">
      <alignment vertical="center" wrapText="1"/>
    </xf>
    <xf numFmtId="15" fontId="3" fillId="8" borderId="4" xfId="1" quotePrefix="1" applyNumberFormat="1" applyFill="1" applyBorder="1" applyAlignment="1">
      <alignment horizontal="left" vertical="center" wrapText="1" indent="2"/>
    </xf>
    <xf numFmtId="15" fontId="3" fillId="8" borderId="0" xfId="1" quotePrefix="1" applyNumberFormat="1" applyFill="1" applyAlignment="1">
      <alignment horizontal="left" vertical="center" wrapText="1" indent="2"/>
    </xf>
    <xf numFmtId="15" fontId="3" fillId="8" borderId="5" xfId="1" quotePrefix="1" applyNumberFormat="1" applyFill="1" applyBorder="1" applyAlignment="1">
      <alignment horizontal="left" vertical="center" wrapText="1" indent="2"/>
    </xf>
    <xf numFmtId="0" fontId="7"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5" fillId="7" borderId="6" xfId="1" applyFont="1" applyFill="1" applyBorder="1" applyAlignment="1">
      <alignment horizontal="center" vertical="center"/>
    </xf>
    <xf numFmtId="0" fontId="5" fillId="7" borderId="7" xfId="1" applyFont="1" applyFill="1" applyBorder="1" applyAlignment="1">
      <alignment horizontal="center" vertical="center"/>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12" fillId="2" borderId="15" xfId="0" applyFont="1" applyFill="1" applyBorder="1"/>
    <xf numFmtId="0" fontId="12" fillId="2" borderId="16" xfId="0" applyFont="1" applyFill="1" applyBorder="1"/>
    <xf numFmtId="0" fontId="12" fillId="2" borderId="17" xfId="0" applyFont="1" applyFill="1" applyBorder="1"/>
    <xf numFmtId="0" fontId="3" fillId="2" borderId="4" xfId="0" applyFont="1" applyFill="1" applyBorder="1"/>
    <xf numFmtId="0" fontId="3" fillId="2" borderId="0" xfId="0" applyFont="1" applyFill="1"/>
    <xf numFmtId="0" fontId="3" fillId="2" borderId="5" xfId="0" applyFont="1" applyFill="1" applyBorder="1"/>
    <xf numFmtId="0" fontId="12" fillId="0" borderId="18" xfId="0" applyFont="1" applyBorder="1"/>
    <xf numFmtId="0" fontId="12" fillId="0" borderId="19" xfId="0" applyFont="1" applyBorder="1"/>
    <xf numFmtId="0" fontId="12" fillId="0" borderId="20" xfId="0" applyFont="1" applyBorder="1"/>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9" xfId="0" applyFont="1" applyBorder="1"/>
    <xf numFmtId="0" fontId="3" fillId="0" borderId="10" xfId="0" applyFont="1" applyBorder="1"/>
    <xf numFmtId="0" fontId="3" fillId="0" borderId="11" xfId="0" applyFont="1" applyBorder="1"/>
    <xf numFmtId="0" fontId="12" fillId="0" borderId="12" xfId="0" applyFont="1" applyBorder="1"/>
    <xf numFmtId="0" fontId="12" fillId="0" borderId="13" xfId="0" applyFont="1" applyBorder="1"/>
    <xf numFmtId="0" fontId="12" fillId="0" borderId="14" xfId="0" applyFont="1" applyBorder="1"/>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2" borderId="4" xfId="0" applyFont="1" applyFill="1" applyBorder="1" applyAlignment="1">
      <alignment wrapText="1"/>
    </xf>
    <xf numFmtId="0" fontId="3" fillId="2" borderId="0" xfId="0" applyFont="1" applyFill="1" applyAlignment="1">
      <alignment wrapText="1"/>
    </xf>
    <xf numFmtId="0" fontId="3" fillId="2" borderId="5" xfId="0" applyFont="1" applyFill="1" applyBorder="1" applyAlignment="1">
      <alignment wrapText="1"/>
    </xf>
  </cellXfs>
  <cellStyles count="3">
    <cellStyle name="Normal" xfId="0" builtinId="0"/>
    <cellStyle name="Normal 2" xfId="2" xr:uid="{F4BE4C45-42EF-4DAA-A780-F521535E88F5}"/>
    <cellStyle name="Normal 2 3" xfId="1" xr:uid="{5C3579BE-D22D-46EC-A10C-6D462CFFAC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4514850</xdr:colOff>
      <xdr:row>4</xdr:row>
      <xdr:rowOff>152400</xdr:rowOff>
    </xdr:from>
    <xdr:to>
      <xdr:col>3</xdr:col>
      <xdr:colOff>7542170</xdr:colOff>
      <xdr:row>8</xdr:row>
      <xdr:rowOff>97597</xdr:rowOff>
    </xdr:to>
    <xdr:pic>
      <xdr:nvPicPr>
        <xdr:cNvPr id="3" name="Picture 2">
          <a:extLst>
            <a:ext uri="{FF2B5EF4-FFF2-40B4-BE49-F238E27FC236}">
              <a16:creationId xmlns:a16="http://schemas.microsoft.com/office/drawing/2014/main" id="{BF2D0BB7-8784-4EBD-997F-09FE26D852C1}"/>
            </a:ext>
          </a:extLst>
        </xdr:cNvPr>
        <xdr:cNvPicPr>
          <a:picLocks noChangeAspect="1"/>
        </xdr:cNvPicPr>
      </xdr:nvPicPr>
      <xdr:blipFill>
        <a:blip xmlns:r="http://schemas.openxmlformats.org/officeDocument/2006/relationships" r:embed="rId1"/>
        <a:stretch>
          <a:fillRect/>
        </a:stretch>
      </xdr:blipFill>
      <xdr:spPr>
        <a:xfrm>
          <a:off x="7829550" y="1076325"/>
          <a:ext cx="3170195"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57150</xdr:colOff>
      <xdr:row>1</xdr:row>
      <xdr:rowOff>76200</xdr:rowOff>
    </xdr:from>
    <xdr:to>
      <xdr:col>25</xdr:col>
      <xdr:colOff>723900</xdr:colOff>
      <xdr:row>4</xdr:row>
      <xdr:rowOff>123825</xdr:rowOff>
    </xdr:to>
    <xdr:pic>
      <xdr:nvPicPr>
        <xdr:cNvPr id="2" name="Picture 1" descr="Florida AHCA logo">
          <a:extLst>
            <a:ext uri="{FF2B5EF4-FFF2-40B4-BE49-F238E27FC236}">
              <a16:creationId xmlns:a16="http://schemas.microsoft.com/office/drawing/2014/main" id="{EA6812E0-5FA9-46EE-9ABF-C3C9FF5DBF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84225" y="238125"/>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diana\Downloads\SFY_2023-2024%20EAPG%20Payment%20Calculator%20Eff%202023-07-01%20-%202023-06-05.xlsb" TargetMode="External"/><Relationship Id="rId1" Type="http://schemas.openxmlformats.org/officeDocument/2006/relationships/externalLinkPath" Target="file:///C:\Users\jediana\Downloads\SFY_2023-2024%20EAPG%20Payment%20Calculator%20Eff%202023-07-01%20-%202023-06-0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Table of Contents"/>
      <sheetName val="Calculator Instructions"/>
      <sheetName val="Interactive EAPG Calculator"/>
      <sheetName val="EAPG Table"/>
      <sheetName val="Provider Table"/>
    </sheetNames>
    <sheetDataSet>
      <sheetData sheetId="0"/>
      <sheetData sheetId="1"/>
      <sheetData sheetId="2"/>
      <sheetData sheetId="3">
        <row r="10">
          <cell r="B10" t="str">
            <v>Provider Medicaid ID</v>
          </cell>
        </row>
        <row r="11">
          <cell r="B11" t="str">
            <v>Provider Name</v>
          </cell>
        </row>
        <row r="12">
          <cell r="B12" t="str">
            <v>Provider Type</v>
          </cell>
        </row>
        <row r="13">
          <cell r="B13" t="str">
            <v>Provider Category</v>
          </cell>
        </row>
        <row r="14">
          <cell r="B14" t="str">
            <v>EAPG Base Rate</v>
          </cell>
        </row>
        <row r="15">
          <cell r="B15" t="str">
            <v>Provider Policy Adjustor</v>
          </cell>
        </row>
        <row r="16">
          <cell r="B16" t="str">
            <v>Per Service Children's Hospital Add-On Payment</v>
          </cell>
        </row>
        <row r="20">
          <cell r="C20" t="str">
            <v>EAPG Code
(5 Digits)</v>
          </cell>
          <cell r="D20" t="str">
            <v>EAPG Description</v>
          </cell>
          <cell r="E20" t="str">
            <v>EAPG Weight</v>
          </cell>
          <cell r="F20" t="str">
            <v>EAPG Category</v>
          </cell>
          <cell r="G20" t="str">
            <v>EAPG Type</v>
          </cell>
          <cell r="I20" t="str">
            <v>Multiple Significant Procedure Discounting Flag</v>
          </cell>
          <cell r="J20" t="str">
            <v>Same Significant Procedure Consolidation Flag</v>
          </cell>
          <cell r="K20" t="str">
            <v>Clinical Significant Procedure Consolidation Flag</v>
          </cell>
          <cell r="L20" t="str">
            <v>Procedure Packaging Indicator</v>
          </cell>
          <cell r="M20" t="str">
            <v>Repeat Ancillary Discounting Flag</v>
          </cell>
          <cell r="N20" t="str">
            <v>Bilateral Adjustment Flag</v>
          </cell>
          <cell r="O20" t="str">
            <v>Terminated Procedure Discounting Flag</v>
          </cell>
          <cell r="P20" t="str">
            <v>Multiple Significant Procedure Adjustment</v>
          </cell>
          <cell r="Q20" t="str">
            <v>Bundling Adjustment</v>
          </cell>
          <cell r="R20" t="str">
            <v>Repeat Ancillary Procedure Adjustment</v>
          </cell>
          <cell r="S20" t="str">
            <v>Bilateral Adjustment</v>
          </cell>
          <cell r="T20" t="str">
            <v>Terminated Procedure Adjustment</v>
          </cell>
          <cell r="V20" t="str">
            <v>Preliminary Allowed</v>
          </cell>
          <cell r="W20" t="str">
            <v>Final EAPG Service Line Payment Adjustment</v>
          </cell>
          <cell r="X20" t="str">
            <v>Children's Hospital Add-On Payment</v>
          </cell>
          <cell r="Y20" t="str">
            <v>Is this Service Covered and Paid via EAPG?</v>
          </cell>
          <cell r="Z20" t="str">
            <v>Final EAPG Allowed</v>
          </cell>
        </row>
      </sheetData>
      <sheetData sheetId="4">
        <row r="8">
          <cell r="B8" t="str">
            <v>00002</v>
          </cell>
        </row>
      </sheetData>
      <sheetData sheetId="5">
        <row r="6">
          <cell r="B6" t="str">
            <v>000949600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6E52-7125-4F8A-B168-5D5D814A998D}">
  <dimension ref="A2:G27"/>
  <sheetViews>
    <sheetView zoomScaleNormal="100" workbookViewId="0"/>
  </sheetViews>
  <sheetFormatPr defaultColWidth="8.7109375" defaultRowHeight="15" x14ac:dyDescent="0.25"/>
  <cols>
    <col min="1" max="1" width="2.7109375" style="1" customWidth="1"/>
    <col min="2" max="2" width="19.7109375" style="19" customWidth="1"/>
    <col min="3" max="3" width="27.28515625" style="19" customWidth="1"/>
    <col min="4" max="4" width="119.28515625" style="19" customWidth="1"/>
    <col min="5" max="5" width="2.7109375" style="1" customWidth="1"/>
    <col min="6" max="6" width="8.7109375" style="2"/>
    <col min="7" max="7" width="19.7109375" style="2" customWidth="1"/>
    <col min="8" max="8" width="27.28515625" style="2" customWidth="1"/>
    <col min="9" max="9" width="122" style="2" customWidth="1"/>
    <col min="10" max="16384" width="8.7109375" style="2"/>
  </cols>
  <sheetData>
    <row r="2" spans="2:4" ht="26.25" x14ac:dyDescent="0.25">
      <c r="B2" s="247" t="s">
        <v>1645</v>
      </c>
      <c r="C2" s="248"/>
      <c r="D2" s="249"/>
    </row>
    <row r="3" spans="2:4" ht="26.25" x14ac:dyDescent="0.25">
      <c r="B3" s="250" t="s">
        <v>1646</v>
      </c>
      <c r="C3" s="251"/>
      <c r="D3" s="251"/>
    </row>
    <row r="4" spans="2:4" ht="15.75" x14ac:dyDescent="0.25">
      <c r="B4" s="252" t="s">
        <v>1</v>
      </c>
      <c r="C4" s="253"/>
      <c r="D4" s="253"/>
    </row>
    <row r="5" spans="2:4" x14ac:dyDescent="0.25">
      <c r="B5" s="3"/>
      <c r="C5" s="4"/>
      <c r="D5" s="5"/>
    </row>
    <row r="6" spans="2:4" x14ac:dyDescent="0.25">
      <c r="B6" s="224" t="s">
        <v>2</v>
      </c>
      <c r="C6" s="225"/>
      <c r="D6" s="226"/>
    </row>
    <row r="7" spans="2:4" x14ac:dyDescent="0.25">
      <c r="B7" s="227" t="s">
        <v>1672</v>
      </c>
      <c r="C7" s="225"/>
      <c r="D7" s="226"/>
    </row>
    <row r="8" spans="2:4" x14ac:dyDescent="0.25">
      <c r="B8" s="228"/>
      <c r="C8" s="229"/>
      <c r="D8" s="230"/>
    </row>
    <row r="9" spans="2:4" x14ac:dyDescent="0.25">
      <c r="B9" s="6"/>
      <c r="C9" s="7"/>
      <c r="D9" s="8"/>
    </row>
    <row r="10" spans="2:4" x14ac:dyDescent="0.25">
      <c r="B10" s="227" t="s">
        <v>3</v>
      </c>
      <c r="C10" s="225"/>
      <c r="D10" s="226"/>
    </row>
    <row r="11" spans="2:4" x14ac:dyDescent="0.25">
      <c r="B11" s="254" t="s">
        <v>4</v>
      </c>
      <c r="C11" s="255"/>
      <c r="D11" s="256"/>
    </row>
    <row r="12" spans="2:4" ht="165" customHeight="1" x14ac:dyDescent="0.25">
      <c r="B12" s="257" t="s">
        <v>11</v>
      </c>
      <c r="C12" s="258"/>
      <c r="D12" s="259"/>
    </row>
    <row r="13" spans="2:4" x14ac:dyDescent="0.25">
      <c r="B13" s="231"/>
      <c r="C13" s="232"/>
      <c r="D13" s="233"/>
    </row>
    <row r="14" spans="2:4" x14ac:dyDescent="0.25">
      <c r="B14" s="9"/>
      <c r="C14" s="10"/>
      <c r="D14" s="11"/>
    </row>
    <row r="15" spans="2:4" ht="35.25" customHeight="1" x14ac:dyDescent="0.25">
      <c r="B15" s="260" t="s">
        <v>12</v>
      </c>
      <c r="C15" s="261"/>
      <c r="D15" s="262"/>
    </row>
    <row r="16" spans="2:4" x14ac:dyDescent="0.25">
      <c r="B16" s="12"/>
      <c r="C16" s="13"/>
      <c r="D16" s="14"/>
    </row>
    <row r="17" spans="2:7" ht="54" customHeight="1" x14ac:dyDescent="0.25">
      <c r="B17" s="263" t="s">
        <v>5</v>
      </c>
      <c r="C17" s="264"/>
      <c r="D17" s="265"/>
    </row>
    <row r="18" spans="2:7" x14ac:dyDescent="0.25">
      <c r="B18" s="9"/>
      <c r="C18" s="10"/>
      <c r="D18" s="11"/>
      <c r="G18" s="15" t="s">
        <v>6</v>
      </c>
    </row>
    <row r="19" spans="2:7" ht="42.75" customHeight="1" x14ac:dyDescent="0.25">
      <c r="B19" s="235" t="s">
        <v>7</v>
      </c>
      <c r="C19" s="236"/>
      <c r="D19" s="237"/>
    </row>
    <row r="20" spans="2:7" x14ac:dyDescent="0.25">
      <c r="B20" s="9"/>
      <c r="C20" s="10"/>
      <c r="D20" s="11"/>
    </row>
    <row r="21" spans="2:7" ht="45" customHeight="1" x14ac:dyDescent="0.25">
      <c r="B21" s="266" t="s">
        <v>8</v>
      </c>
      <c r="C21" s="267"/>
      <c r="D21" s="268"/>
    </row>
    <row r="22" spans="2:7" x14ac:dyDescent="0.25">
      <c r="B22" s="9"/>
      <c r="C22" s="10"/>
      <c r="D22" s="11"/>
    </row>
    <row r="23" spans="2:7" ht="72" customHeight="1" x14ac:dyDescent="0.25">
      <c r="B23" s="235" t="s">
        <v>13</v>
      </c>
      <c r="C23" s="236"/>
      <c r="D23" s="237"/>
    </row>
    <row r="24" spans="2:7" x14ac:dyDescent="0.25">
      <c r="B24" s="238"/>
      <c r="C24" s="239"/>
      <c r="D24" s="240"/>
    </row>
    <row r="25" spans="2:7" ht="27.75" customHeight="1" x14ac:dyDescent="0.25">
      <c r="B25" s="241" t="s">
        <v>9</v>
      </c>
      <c r="C25" s="242"/>
      <c r="D25" s="243"/>
    </row>
    <row r="26" spans="2:7" x14ac:dyDescent="0.25">
      <c r="B26" s="16"/>
      <c r="C26" s="17"/>
      <c r="D26" s="18"/>
    </row>
    <row r="27" spans="2:7" ht="23.25" customHeight="1" x14ac:dyDescent="0.25">
      <c r="B27" s="244" t="s">
        <v>10</v>
      </c>
      <c r="C27" s="245"/>
      <c r="D27" s="246"/>
    </row>
  </sheetData>
  <sheetProtection algorithmName="SHA-512" hashValue="ACHmbAcLVuX3DNc9tiNEfB2MbI8gED3hkthw5y+FHzNnntmy+Z/9rM0y7mwNvuYdP9dC2QPfI1nj4bJwQAD+Mg==" saltValue="6ZEFBPGRMAlkOIc+BZuyNg==" spinCount="100000" sheet="1" objects="1" scenarios="1"/>
  <mergeCells count="13">
    <mergeCell ref="B23:D23"/>
    <mergeCell ref="B24:D24"/>
    <mergeCell ref="B25:D25"/>
    <mergeCell ref="B27:D27"/>
    <mergeCell ref="B2:D2"/>
    <mergeCell ref="B3:D3"/>
    <mergeCell ref="B4:D4"/>
    <mergeCell ref="B11:D11"/>
    <mergeCell ref="B12:D12"/>
    <mergeCell ref="B15:D15"/>
    <mergeCell ref="B17:D17"/>
    <mergeCell ref="B19:D19"/>
    <mergeCell ref="B21:D21"/>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EDD9-FF54-4421-85D0-A4157FFE4C7E}">
  <dimension ref="A2:G16"/>
  <sheetViews>
    <sheetView zoomScaleNormal="100" workbookViewId="0"/>
  </sheetViews>
  <sheetFormatPr defaultColWidth="8.7109375" defaultRowHeight="15" x14ac:dyDescent="0.25"/>
  <cols>
    <col min="1" max="1" width="2.7109375" style="1" customWidth="1"/>
    <col min="2" max="2" width="25.7109375" style="2" customWidth="1"/>
    <col min="3" max="3" width="21.28515625" style="2" customWidth="1"/>
    <col min="4" max="4" width="37" style="2" customWidth="1"/>
    <col min="5" max="5" width="24.7109375" style="2" customWidth="1"/>
    <col min="6" max="6" width="2.7109375" style="1" customWidth="1"/>
    <col min="7" max="16384" width="8.7109375" style="2"/>
  </cols>
  <sheetData>
    <row r="2" spans="2:7" ht="26.25" x14ac:dyDescent="0.25">
      <c r="B2" s="247" t="s">
        <v>0</v>
      </c>
      <c r="C2" s="248"/>
      <c r="D2" s="248"/>
      <c r="E2" s="248"/>
    </row>
    <row r="3" spans="2:7" ht="26.25" x14ac:dyDescent="0.25">
      <c r="B3" s="250" t="s">
        <v>1647</v>
      </c>
      <c r="C3" s="251"/>
      <c r="D3" s="251"/>
      <c r="E3" s="251"/>
    </row>
    <row r="4" spans="2:7" ht="15.75" x14ac:dyDescent="0.25">
      <c r="B4" s="269" t="s">
        <v>14</v>
      </c>
      <c r="C4" s="270"/>
      <c r="D4" s="270"/>
      <c r="E4" s="270"/>
    </row>
    <row r="5" spans="2:7" x14ac:dyDescent="0.25">
      <c r="B5" s="286"/>
      <c r="C5" s="287"/>
      <c r="D5" s="287"/>
      <c r="E5" s="288"/>
    </row>
    <row r="6" spans="2:7" x14ac:dyDescent="0.25">
      <c r="B6" s="289" t="s">
        <v>15</v>
      </c>
      <c r="C6" s="290"/>
      <c r="D6" s="290"/>
      <c r="E6" s="291"/>
    </row>
    <row r="7" spans="2:7" ht="33.75" customHeight="1" x14ac:dyDescent="0.25">
      <c r="B7" s="292" t="s">
        <v>16</v>
      </c>
      <c r="C7" s="293"/>
      <c r="D7" s="293"/>
      <c r="E7" s="294"/>
      <c r="G7" s="20"/>
    </row>
    <row r="8" spans="2:7" x14ac:dyDescent="0.25">
      <c r="B8" s="271"/>
      <c r="C8" s="272"/>
      <c r="D8" s="272"/>
      <c r="E8" s="273"/>
    </row>
    <row r="9" spans="2:7" x14ac:dyDescent="0.25">
      <c r="B9" s="289" t="s">
        <v>17</v>
      </c>
      <c r="C9" s="290"/>
      <c r="D9" s="290"/>
      <c r="E9" s="291"/>
    </row>
    <row r="10" spans="2:7" ht="71.25" customHeight="1" x14ac:dyDescent="0.25">
      <c r="B10" s="295" t="s">
        <v>18</v>
      </c>
      <c r="C10" s="296"/>
      <c r="D10" s="296"/>
      <c r="E10" s="297"/>
    </row>
    <row r="11" spans="2:7" x14ac:dyDescent="0.25">
      <c r="B11" s="271"/>
      <c r="C11" s="272"/>
      <c r="D11" s="272"/>
      <c r="E11" s="273"/>
    </row>
    <row r="12" spans="2:7" x14ac:dyDescent="0.25">
      <c r="B12" s="274" t="s">
        <v>19</v>
      </c>
      <c r="C12" s="275"/>
      <c r="D12" s="275"/>
      <c r="E12" s="276"/>
    </row>
    <row r="13" spans="2:7" ht="36.4" customHeight="1" x14ac:dyDescent="0.25">
      <c r="B13" s="235" t="s">
        <v>20</v>
      </c>
      <c r="C13" s="236"/>
      <c r="D13" s="236"/>
      <c r="E13" s="237"/>
    </row>
    <row r="14" spans="2:7" x14ac:dyDescent="0.25">
      <c r="B14" s="277"/>
      <c r="C14" s="278"/>
      <c r="D14" s="278"/>
      <c r="E14" s="279"/>
    </row>
    <row r="15" spans="2:7" x14ac:dyDescent="0.25">
      <c r="B15" s="280" t="s">
        <v>21</v>
      </c>
      <c r="C15" s="281"/>
      <c r="D15" s="281"/>
      <c r="E15" s="282"/>
    </row>
    <row r="16" spans="2:7" ht="75.95" customHeight="1" x14ac:dyDescent="0.25">
      <c r="B16" s="283" t="s">
        <v>22</v>
      </c>
      <c r="C16" s="284"/>
      <c r="D16" s="284"/>
      <c r="E16" s="285"/>
    </row>
  </sheetData>
  <sheetProtection algorithmName="SHA-512" hashValue="7kUkgb/LSmiY76VKIzPx3sDK9k4QkDme9KZwGnK54si+4jAshOBN3JMV32nDtnWwYEOZ6WP0aa+awkcQcLQU8A==" saltValue="LjhvG19inNdpQLzeJJExew==" spinCount="100000" sheet="1" objects="1" scenarios="1"/>
  <mergeCells count="15">
    <mergeCell ref="B13:E13"/>
    <mergeCell ref="B14:E14"/>
    <mergeCell ref="B15:E15"/>
    <mergeCell ref="B16:E16"/>
    <mergeCell ref="B5:E5"/>
    <mergeCell ref="B6:E6"/>
    <mergeCell ref="B7:E7"/>
    <mergeCell ref="B8:E8"/>
    <mergeCell ref="B9:E9"/>
    <mergeCell ref="B10:E10"/>
    <mergeCell ref="B2:E2"/>
    <mergeCell ref="B3:E3"/>
    <mergeCell ref="B4:E4"/>
    <mergeCell ref="B11:E11"/>
    <mergeCell ref="B12:E12"/>
  </mergeCells>
  <pageMargins left="0.7" right="0.7"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E74C-FFC7-4A20-B4F4-5EDDE00BE20A}">
  <dimension ref="A2:F36"/>
  <sheetViews>
    <sheetView zoomScaleNormal="100" workbookViewId="0"/>
  </sheetViews>
  <sheetFormatPr defaultColWidth="8.7109375" defaultRowHeight="15.75" x14ac:dyDescent="0.3"/>
  <cols>
    <col min="1" max="1" width="2.7109375" style="1" customWidth="1"/>
    <col min="2" max="2" width="13.5703125" style="46" bestFit="1" customWidth="1"/>
    <col min="3" max="3" width="41.7109375" style="46" customWidth="1"/>
    <col min="4" max="4" width="80" style="46" customWidth="1"/>
    <col min="5" max="5" width="2.7109375" style="1" customWidth="1"/>
    <col min="6" max="16384" width="8.7109375" style="2"/>
  </cols>
  <sheetData>
    <row r="2" spans="2:6" ht="26.25" x14ac:dyDescent="0.25">
      <c r="B2" s="247" t="s">
        <v>0</v>
      </c>
      <c r="C2" s="248"/>
      <c r="D2" s="248"/>
      <c r="F2" s="20"/>
    </row>
    <row r="3" spans="2:6" ht="26.25" x14ac:dyDescent="0.25">
      <c r="B3" s="250" t="s">
        <v>1647</v>
      </c>
      <c r="C3" s="251"/>
      <c r="D3" s="251"/>
    </row>
    <row r="4" spans="2:6" x14ac:dyDescent="0.25">
      <c r="B4" s="269" t="s">
        <v>15</v>
      </c>
      <c r="C4" s="270"/>
      <c r="D4" s="270"/>
    </row>
    <row r="5" spans="2:6" ht="15" x14ac:dyDescent="0.25">
      <c r="B5" s="21"/>
      <c r="C5" s="22"/>
      <c r="D5" s="23"/>
    </row>
    <row r="6" spans="2:6" ht="15" x14ac:dyDescent="0.25">
      <c r="B6" s="211" t="s">
        <v>23</v>
      </c>
      <c r="C6" s="212"/>
      <c r="D6" s="213"/>
    </row>
    <row r="7" spans="2:6" ht="15" x14ac:dyDescent="0.25">
      <c r="B7" s="298" t="s">
        <v>77</v>
      </c>
      <c r="C7" s="299"/>
      <c r="D7" s="300"/>
    </row>
    <row r="8" spans="2:6" ht="15" x14ac:dyDescent="0.25">
      <c r="B8" s="277"/>
      <c r="C8" s="278"/>
      <c r="D8" s="279"/>
    </row>
    <row r="9" spans="2:6" ht="15" x14ac:dyDescent="0.25">
      <c r="B9" s="214" t="s">
        <v>24</v>
      </c>
      <c r="C9" s="215" t="s">
        <v>25</v>
      </c>
      <c r="D9" s="216" t="s">
        <v>26</v>
      </c>
    </row>
    <row r="10" spans="2:6" ht="15" x14ac:dyDescent="0.25">
      <c r="B10" s="217" t="s">
        <v>27</v>
      </c>
      <c r="C10" s="218"/>
      <c r="D10" s="219"/>
    </row>
    <row r="11" spans="2:6" ht="51" x14ac:dyDescent="0.25">
      <c r="B11" s="24" t="str">
        <f>"D"&amp;ROW(INDEX('[1]Interactive EAPG Calculator'!$B$10:$B$16,MATCH($C11,'[1]Interactive EAPG Calculator'!$B$10:$B$16,0)))</f>
        <v>D10</v>
      </c>
      <c r="C11" s="25" t="s">
        <v>28</v>
      </c>
      <c r="D11" s="26" t="s">
        <v>29</v>
      </c>
    </row>
    <row r="12" spans="2:6" ht="25.5" x14ac:dyDescent="0.25">
      <c r="B12" s="27" t="str">
        <f>"D"&amp;ROW(INDEX('[1]Interactive EAPG Calculator'!$B$10:$B$16,MATCH($C12,'[1]Interactive EAPG Calculator'!$B$10:$B$16,0)))</f>
        <v>D11</v>
      </c>
      <c r="C12" s="25" t="s">
        <v>30</v>
      </c>
      <c r="D12" s="26" t="s">
        <v>31</v>
      </c>
    </row>
    <row r="13" spans="2:6" ht="25.5" x14ac:dyDescent="0.25">
      <c r="B13" s="27" t="str">
        <f>"D"&amp;ROW(INDEX('[1]Interactive EAPG Calculator'!$B$10:$B$16,MATCH($C13,'[1]Interactive EAPG Calculator'!$B$10:$B$16,0)))</f>
        <v>D12</v>
      </c>
      <c r="C13" s="25" t="s">
        <v>32</v>
      </c>
      <c r="D13" s="26" t="s">
        <v>33</v>
      </c>
    </row>
    <row r="14" spans="2:6" ht="51" x14ac:dyDescent="0.25">
      <c r="B14" s="28" t="str">
        <f>"D"&amp;ROW(INDEX('[1]Interactive EAPG Calculator'!$B$10:$B$16,MATCH($C14,'[1]Interactive EAPG Calculator'!$B$10:$B$16,0)))</f>
        <v>D13</v>
      </c>
      <c r="C14" s="25" t="s">
        <v>34</v>
      </c>
      <c r="D14" s="26" t="s">
        <v>35</v>
      </c>
    </row>
    <row r="15" spans="2:6" ht="15" x14ac:dyDescent="0.25">
      <c r="B15" s="28" t="str">
        <f>"D"&amp;ROW(INDEX('[1]Interactive EAPG Calculator'!$B$10:$B$16,MATCH($C15,'[1]Interactive EAPG Calculator'!$B$10:$B$16,0)))</f>
        <v>D14</v>
      </c>
      <c r="C15" s="25" t="s">
        <v>36</v>
      </c>
      <c r="D15" s="26" t="s">
        <v>37</v>
      </c>
      <c r="F15" s="29"/>
    </row>
    <row r="16" spans="2:6" ht="25.5" x14ac:dyDescent="0.25">
      <c r="B16" s="30" t="str">
        <f>"D"&amp;ROW(INDEX('[1]Interactive EAPG Calculator'!$B$10:$B$16,MATCH($C16,'[1]Interactive EAPG Calculator'!$B$10:$B$16,0)))</f>
        <v>D15</v>
      </c>
      <c r="C16" s="31" t="s">
        <v>38</v>
      </c>
      <c r="D16" s="32" t="s">
        <v>39</v>
      </c>
      <c r="F16" s="29"/>
    </row>
    <row r="17" spans="2:6" ht="26.25" x14ac:dyDescent="0.25">
      <c r="B17" s="33" t="str">
        <f>"D"&amp;ROW(INDEX('[1]Interactive EAPG Calculator'!$B$10:$B$16,MATCH($C17,'[1]Interactive EAPG Calculator'!$B$10:$B$16,0)))</f>
        <v>D16</v>
      </c>
      <c r="C17" s="34" t="s">
        <v>40</v>
      </c>
      <c r="D17" s="35" t="s">
        <v>41</v>
      </c>
      <c r="F17" s="29"/>
    </row>
    <row r="18" spans="2:6" ht="15" x14ac:dyDescent="0.25">
      <c r="B18" s="220" t="s">
        <v>42</v>
      </c>
      <c r="C18" s="221"/>
      <c r="D18" s="222"/>
    </row>
    <row r="19" spans="2:6" ht="63.75" x14ac:dyDescent="0.25">
      <c r="B19" s="36" t="str">
        <f>"Column "&amp;SUBSTITUTE(ADDRESS(1,COLUMN(INDEX('[1]Interactive EAPG Calculator'!$C$20:$Z$20,MATCH($C19,'[1]Interactive EAPG Calculator'!$C$20:$Z$20,0))),4),"1"," ")</f>
        <v xml:space="preserve">Column C </v>
      </c>
      <c r="C19" s="31" t="s">
        <v>43</v>
      </c>
      <c r="D19" s="32" t="s">
        <v>44</v>
      </c>
    </row>
    <row r="20" spans="2:6" ht="25.5" x14ac:dyDescent="0.25">
      <c r="B20" s="37" t="str">
        <f>"Column "&amp;SUBSTITUTE(ADDRESS(1,COLUMN(INDEX('[1]Interactive EAPG Calculator'!$C$20:$Z$20,MATCH($C20,'[1]Interactive EAPG Calculator'!$C$20:$Z$20,0))),4),"1"," ")</f>
        <v xml:space="preserve">Column D </v>
      </c>
      <c r="C20" s="38" t="s">
        <v>45</v>
      </c>
      <c r="D20" s="39" t="s">
        <v>46</v>
      </c>
    </row>
    <row r="21" spans="2:6" ht="25.5" x14ac:dyDescent="0.25">
      <c r="B21" s="37" t="str">
        <f>"Column "&amp;SUBSTITUTE(ADDRESS(1,COLUMN(INDEX('[1]Interactive EAPG Calculator'!$C$20:$Z$20,MATCH($C21,'[1]Interactive EAPG Calculator'!$C$20:$Z$20,0))),4),"1"," ")</f>
        <v xml:space="preserve">Column E </v>
      </c>
      <c r="C21" s="38" t="s">
        <v>47</v>
      </c>
      <c r="D21" s="39" t="s">
        <v>48</v>
      </c>
    </row>
    <row r="22" spans="2:6" ht="25.5" x14ac:dyDescent="0.25">
      <c r="B22" s="37" t="str">
        <f>"Column "&amp;SUBSTITUTE(ADDRESS(1,COLUMN(INDEX('[1]Interactive EAPG Calculator'!$C$20:$Z$20,MATCH($C22,'[1]Interactive EAPG Calculator'!$C$20:$Z$20,0))),4),"1"," ")</f>
        <v xml:space="preserve">Column F </v>
      </c>
      <c r="C22" s="38" t="s">
        <v>49</v>
      </c>
      <c r="D22" s="39" t="s">
        <v>50</v>
      </c>
    </row>
    <row r="23" spans="2:6" ht="25.5" x14ac:dyDescent="0.25">
      <c r="B23" s="37" t="str">
        <f>"Column "&amp;SUBSTITUTE(ADDRESS(1,COLUMN(INDEX('[1]Interactive EAPG Calculator'!$C$20:$Z$20,MATCH($C23,'[1]Interactive EAPG Calculator'!$C$20:$Z$20,0))),4),"1"," ")</f>
        <v xml:space="preserve">Column G </v>
      </c>
      <c r="C23" s="38" t="s">
        <v>51</v>
      </c>
      <c r="D23" s="39" t="s">
        <v>52</v>
      </c>
    </row>
    <row r="24" spans="2:6" ht="15" x14ac:dyDescent="0.25">
      <c r="B24" s="223" t="s">
        <v>53</v>
      </c>
      <c r="C24" s="221"/>
      <c r="D24" s="222"/>
    </row>
    <row r="25" spans="2:6" ht="25.5" x14ac:dyDescent="0.25">
      <c r="B25" s="40" t="s">
        <v>54</v>
      </c>
      <c r="C25" s="31" t="s">
        <v>55</v>
      </c>
      <c r="D25" s="32" t="s">
        <v>56</v>
      </c>
      <c r="F25" s="29"/>
    </row>
    <row r="26" spans="2:6" ht="89.25" x14ac:dyDescent="0.25">
      <c r="B26" s="37" t="str">
        <f>"Column "&amp;SUBSTITUTE(ADDRESS(1,COLUMN(INDEX('[1]Interactive EAPG Calculator'!$C$20:$Z$20,MATCH($C26,'[1]Interactive EAPG Calculator'!$C$20:$Z$20,0))),4),"1"," ")</f>
        <v xml:space="preserve">Column P </v>
      </c>
      <c r="C26" s="38" t="s">
        <v>57</v>
      </c>
      <c r="D26" s="32" t="s">
        <v>78</v>
      </c>
      <c r="F26" s="29"/>
    </row>
    <row r="27" spans="2:6" ht="51" x14ac:dyDescent="0.25">
      <c r="B27" s="37" t="str">
        <f>"Column "&amp;SUBSTITUTE(ADDRESS(1,COLUMN(INDEX('[1]Interactive EAPG Calculator'!$C$20:$Z$20,MATCH($C27,'[1]Interactive EAPG Calculator'!$C$20:$Z$20,0))),4),"1"," ")</f>
        <v xml:space="preserve">Column Q </v>
      </c>
      <c r="C27" s="41" t="s">
        <v>58</v>
      </c>
      <c r="D27" s="39" t="s">
        <v>59</v>
      </c>
    </row>
    <row r="28" spans="2:6" ht="38.25" x14ac:dyDescent="0.25">
      <c r="B28" s="37" t="str">
        <f>"Column "&amp;SUBSTITUTE(ADDRESS(1,COLUMN(INDEX('[1]Interactive EAPG Calculator'!$C$20:$Z$20,MATCH($C28,'[1]Interactive EAPG Calculator'!$C$20:$Z$20,0))),4),"1"," ")</f>
        <v xml:space="preserve">Column R </v>
      </c>
      <c r="C28" s="41" t="s">
        <v>60</v>
      </c>
      <c r="D28" s="39" t="s">
        <v>61</v>
      </c>
    </row>
    <row r="29" spans="2:6" ht="25.5" x14ac:dyDescent="0.25">
      <c r="B29" s="37" t="str">
        <f>"Column "&amp;SUBSTITUTE(ADDRESS(1,COLUMN(INDEX('[1]Interactive EAPG Calculator'!$C$20:$Z$20,MATCH($C29,'[1]Interactive EAPG Calculator'!$C$20:$Z$20,0))),4),"1"," ")</f>
        <v xml:space="preserve">Column S </v>
      </c>
      <c r="C29" s="41" t="s">
        <v>62</v>
      </c>
      <c r="D29" s="39" t="s">
        <v>63</v>
      </c>
    </row>
    <row r="30" spans="2:6" ht="38.25" x14ac:dyDescent="0.25">
      <c r="B30" s="37" t="str">
        <f>"Column "&amp;SUBSTITUTE(ADDRESS(1,COLUMN(INDEX('[1]Interactive EAPG Calculator'!$C$20:$Z$20,MATCH($C30,'[1]Interactive EAPG Calculator'!$C$20:$Z$20,0))),4),"1"," ")</f>
        <v xml:space="preserve">Column T </v>
      </c>
      <c r="C30" s="41" t="s">
        <v>64</v>
      </c>
      <c r="D30" s="39" t="s">
        <v>65</v>
      </c>
    </row>
    <row r="31" spans="2:6" ht="15" x14ac:dyDescent="0.25">
      <c r="B31" s="223" t="s">
        <v>66</v>
      </c>
      <c r="C31" s="221"/>
      <c r="D31" s="222"/>
    </row>
    <row r="32" spans="2:6" ht="38.25" x14ac:dyDescent="0.25">
      <c r="B32" s="37" t="str">
        <f>"Column "&amp;SUBSTITUTE(ADDRESS(1,COLUMN(INDEX('[1]Interactive EAPG Calculator'!$C$20:$Z$20,MATCH($C32,'[1]Interactive EAPG Calculator'!$C$20:$Z$20,0))),4),"1"," ")</f>
        <v xml:space="preserve">Column V </v>
      </c>
      <c r="C32" s="41" t="s">
        <v>67</v>
      </c>
      <c r="D32" s="39" t="s">
        <v>68</v>
      </c>
    </row>
    <row r="33" spans="2:4" ht="25.5" x14ac:dyDescent="0.25">
      <c r="B33" s="37" t="str">
        <f>"Column "&amp;SUBSTITUTE(ADDRESS(1,COLUMN(INDEX('[1]Interactive EAPG Calculator'!$C$20:$Z$20,MATCH($C33,'[1]Interactive EAPG Calculator'!$C$20:$Z$20,0))),4),"1"," ")</f>
        <v xml:space="preserve">Column W </v>
      </c>
      <c r="C33" s="41" t="s">
        <v>69</v>
      </c>
      <c r="D33" s="39" t="s">
        <v>70</v>
      </c>
    </row>
    <row r="34" spans="2:4" ht="25.5" x14ac:dyDescent="0.25">
      <c r="B34" s="37" t="str">
        <f>"Column "&amp;SUBSTITUTE(ADDRESS(1,COLUMN(INDEX('[1]Interactive EAPG Calculator'!$C$20:$Z$20,MATCH($C34,'[1]Interactive EAPG Calculator'!$C$20:$Z$20,0))),4),"1"," ")</f>
        <v xml:space="preserve">Column X </v>
      </c>
      <c r="C34" s="42" t="s">
        <v>71</v>
      </c>
      <c r="D34" s="35" t="s">
        <v>72</v>
      </c>
    </row>
    <row r="35" spans="2:4" ht="15" x14ac:dyDescent="0.25">
      <c r="B35" s="36" t="str">
        <f>"Column "&amp;SUBSTITUTE(ADDRESS(1,COLUMN(INDEX('[1]Interactive EAPG Calculator'!$C$20:$Z$20,MATCH($C35,'[1]Interactive EAPG Calculator'!$C$20:$Z$20,0))),4),"1"," ")</f>
        <v xml:space="preserve">Column Y </v>
      </c>
      <c r="C35" s="31" t="s">
        <v>73</v>
      </c>
      <c r="D35" s="32" t="s">
        <v>74</v>
      </c>
    </row>
    <row r="36" spans="2:4" ht="51" x14ac:dyDescent="0.25">
      <c r="B36" s="43" t="str">
        <f>"Column "&amp;SUBSTITUTE(ADDRESS(1,COLUMN(INDEX('[1]Interactive EAPG Calculator'!$C$20:$Z$20,MATCH($C36,'[1]Interactive EAPG Calculator'!$C$20:$Z$20,0))),4),"1"," ")</f>
        <v xml:space="preserve">Column Z </v>
      </c>
      <c r="C36" s="44" t="s">
        <v>75</v>
      </c>
      <c r="D36" s="45" t="s">
        <v>76</v>
      </c>
    </row>
  </sheetData>
  <sheetProtection algorithmName="SHA-512" hashValue="pGeyh+mAzWOq2aUuf4fYjZAgzkfoDUec9AdamgGbPR8s6TB+p0XTND3YF7Tk7y9C+IEZnB+W/c9wokHnLrbOCw==" saltValue="+nL46Kt40ZuT8XYHPOwxjg==" spinCount="100000" sheet="1" objects="1" scenarios="1"/>
  <mergeCells count="5">
    <mergeCell ref="B7:D7"/>
    <mergeCell ref="B8:D8"/>
    <mergeCell ref="B2:D2"/>
    <mergeCell ref="B3:D3"/>
    <mergeCell ref="B4:D4"/>
  </mergeCells>
  <pageMargins left="0.7" right="0.7" top="0.75" bottom="0.75" header="0.3" footer="0.3"/>
  <pageSetup scale="65"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E44B-7594-4E32-9C1F-0F2C3B5258FD}">
  <sheetPr>
    <tabColor theme="9" tint="-0.249977111117893"/>
  </sheetPr>
  <dimension ref="B2:Z523"/>
  <sheetViews>
    <sheetView tabSelected="1" zoomScaleNormal="100" workbookViewId="0"/>
  </sheetViews>
  <sheetFormatPr defaultColWidth="9.140625" defaultRowHeight="12.75" x14ac:dyDescent="0.2"/>
  <cols>
    <col min="1" max="1" width="2.7109375" style="1" customWidth="1"/>
    <col min="2" max="3" width="22.7109375" style="1" customWidth="1"/>
    <col min="4" max="4" width="65.140625" style="1" customWidth="1"/>
    <col min="5" max="5" width="10.140625" style="1" customWidth="1"/>
    <col min="6" max="6" width="11.5703125" style="1" customWidth="1"/>
    <col min="7" max="7" width="8" style="1" customWidth="1"/>
    <col min="8" max="8" width="1.28515625" style="1" customWidth="1"/>
    <col min="9" max="20" width="16.140625" style="1" customWidth="1"/>
    <col min="21" max="21" width="1.28515625" style="1" customWidth="1"/>
    <col min="22" max="22" width="14.140625" style="1" customWidth="1"/>
    <col min="23" max="24" width="13.7109375" style="1" customWidth="1"/>
    <col min="25" max="25" width="11" style="1" bestFit="1" customWidth="1"/>
    <col min="26" max="26" width="14.140625" style="1" customWidth="1"/>
    <col min="27" max="16384" width="9.140625" style="1"/>
  </cols>
  <sheetData>
    <row r="2" spans="2:26" ht="20.25" x14ac:dyDescent="0.3">
      <c r="B2" s="184" t="s">
        <v>0</v>
      </c>
      <c r="C2" s="185"/>
      <c r="D2" s="185"/>
      <c r="E2" s="185"/>
      <c r="F2" s="186"/>
      <c r="G2" s="186"/>
      <c r="H2" s="186"/>
      <c r="I2" s="186"/>
      <c r="J2" s="186"/>
      <c r="K2" s="186"/>
      <c r="L2" s="186"/>
      <c r="M2" s="186"/>
      <c r="N2" s="186"/>
      <c r="O2" s="186"/>
      <c r="P2" s="186"/>
      <c r="Q2" s="186"/>
      <c r="R2" s="186"/>
      <c r="S2" s="186"/>
      <c r="T2" s="186"/>
      <c r="U2" s="186"/>
      <c r="V2" s="186"/>
      <c r="W2" s="186"/>
      <c r="X2" s="186"/>
      <c r="Y2" s="186"/>
      <c r="Z2" s="187"/>
    </row>
    <row r="3" spans="2:26" x14ac:dyDescent="0.2">
      <c r="B3" s="188" t="s">
        <v>1647</v>
      </c>
      <c r="C3" s="189"/>
      <c r="D3" s="189"/>
      <c r="E3" s="189"/>
      <c r="F3" s="189"/>
      <c r="G3" s="189"/>
      <c r="H3" s="189"/>
      <c r="I3" s="189"/>
      <c r="J3" s="189"/>
      <c r="K3" s="189"/>
      <c r="L3" s="190"/>
      <c r="M3" s="190"/>
      <c r="N3" s="190"/>
      <c r="O3" s="190"/>
      <c r="P3" s="190"/>
      <c r="Q3" s="190"/>
      <c r="R3" s="190"/>
      <c r="S3" s="190"/>
      <c r="T3" s="190"/>
      <c r="U3" s="189"/>
      <c r="V3" s="190"/>
      <c r="W3" s="190"/>
      <c r="X3" s="190"/>
      <c r="Y3" s="190"/>
      <c r="Z3" s="191"/>
    </row>
    <row r="4" spans="2:26" ht="15.75" customHeight="1" x14ac:dyDescent="0.2">
      <c r="B4" s="192" t="s">
        <v>17</v>
      </c>
      <c r="C4" s="193"/>
      <c r="D4" s="193"/>
      <c r="E4" s="193"/>
      <c r="F4" s="193"/>
      <c r="G4" s="193"/>
      <c r="H4" s="193"/>
      <c r="I4" s="193"/>
      <c r="J4" s="193"/>
      <c r="K4" s="193"/>
      <c r="L4" s="193"/>
      <c r="M4" s="193"/>
      <c r="N4" s="193"/>
      <c r="O4" s="193"/>
      <c r="P4" s="193"/>
      <c r="Q4" s="193"/>
      <c r="R4" s="193"/>
      <c r="S4" s="193"/>
      <c r="T4" s="193"/>
      <c r="U4" s="193"/>
      <c r="V4" s="193"/>
      <c r="W4" s="193"/>
      <c r="X4" s="193"/>
      <c r="Y4" s="193"/>
      <c r="Z4" s="194"/>
    </row>
    <row r="5" spans="2:26" ht="15.75" customHeight="1" x14ac:dyDescent="0.2">
      <c r="B5" s="195" t="s">
        <v>79</v>
      </c>
      <c r="C5" s="196"/>
      <c r="D5" s="196"/>
      <c r="E5" s="196"/>
      <c r="F5" s="196"/>
      <c r="G5" s="196"/>
      <c r="H5" s="196"/>
      <c r="I5" s="196"/>
      <c r="J5" s="196"/>
      <c r="K5" s="196"/>
      <c r="L5" s="196"/>
      <c r="M5" s="196"/>
      <c r="N5" s="196"/>
      <c r="O5" s="196"/>
      <c r="P5" s="196"/>
      <c r="Q5" s="196"/>
      <c r="R5" s="196"/>
      <c r="S5" s="196"/>
      <c r="T5" s="196"/>
      <c r="U5" s="196"/>
      <c r="V5" s="196"/>
      <c r="W5" s="196"/>
      <c r="X5" s="196"/>
      <c r="Y5" s="196"/>
      <c r="Z5" s="197"/>
    </row>
    <row r="6" spans="2:26" ht="9.4" customHeight="1" x14ac:dyDescent="0.2">
      <c r="B6" s="47"/>
      <c r="Z6" s="48"/>
    </row>
    <row r="7" spans="2:26" x14ac:dyDescent="0.2">
      <c r="B7" s="49" t="s">
        <v>80</v>
      </c>
      <c r="C7" s="50"/>
      <c r="D7" s="51"/>
      <c r="Z7" s="48"/>
    </row>
    <row r="8" spans="2:26" ht="9.4" customHeight="1" x14ac:dyDescent="0.2">
      <c r="B8" s="47"/>
      <c r="Z8" s="48"/>
    </row>
    <row r="9" spans="2:26" x14ac:dyDescent="0.2">
      <c r="B9" s="52" t="s">
        <v>81</v>
      </c>
      <c r="C9" s="53"/>
      <c r="D9" s="54"/>
      <c r="Z9" s="48"/>
    </row>
    <row r="10" spans="2:26" ht="15" x14ac:dyDescent="0.25">
      <c r="B10" s="55" t="s">
        <v>28</v>
      </c>
      <c r="C10" s="56"/>
      <c r="D10" s="57" t="s">
        <v>1651</v>
      </c>
      <c r="F10" s="58"/>
      <c r="G10" s="59"/>
      <c r="O10" s="2"/>
      <c r="Z10" s="48"/>
    </row>
    <row r="11" spans="2:26" x14ac:dyDescent="0.2">
      <c r="B11" s="60" t="s">
        <v>30</v>
      </c>
      <c r="C11" s="61"/>
      <c r="D11" s="62" t="str">
        <f>INDEX('Provider Table'!$D$6:$D$1048576, MATCH($D$10, 'Provider Table'!$B$6:$B$1048576, 0))</f>
        <v>Jackson Memorial Hospital</v>
      </c>
      <c r="Z11" s="48"/>
    </row>
    <row r="12" spans="2:26" x14ac:dyDescent="0.2">
      <c r="B12" s="60" t="s">
        <v>32</v>
      </c>
      <c r="C12" s="61"/>
      <c r="D12" s="62" t="str">
        <f>INDEX('Provider Table'!$E$6:$E$1048576, MATCH($D$10, 'Provider Table'!$B$6:$B$1048576, 0))</f>
        <v>01</v>
      </c>
      <c r="Z12" s="48"/>
    </row>
    <row r="13" spans="2:26" x14ac:dyDescent="0.2">
      <c r="B13" s="60" t="s">
        <v>34</v>
      </c>
      <c r="C13" s="61"/>
      <c r="D13" s="62" t="str">
        <f>INDEX('Provider Table'!$F$6:$F$1048576, MATCH($D$10, 'Provider Table'!$B$6:$B$1048576, 0))</f>
        <v>All Other Hospitals</v>
      </c>
      <c r="Z13" s="48"/>
    </row>
    <row r="14" spans="2:26" x14ac:dyDescent="0.2">
      <c r="B14" s="60" t="s">
        <v>36</v>
      </c>
      <c r="C14" s="61"/>
      <c r="D14" s="63">
        <f>INDEX('Provider Table'!$G$6:$G$1048576, MATCH($D$10, 'Provider Table'!$B$6:$B$1048576, 0))</f>
        <v>397.56</v>
      </c>
      <c r="Z14" s="48"/>
    </row>
    <row r="15" spans="2:26" x14ac:dyDescent="0.2">
      <c r="B15" s="60" t="s">
        <v>38</v>
      </c>
      <c r="C15" s="61"/>
      <c r="D15" s="64">
        <f>INDEX('Provider Table'!$H$6:$H$1048576, MATCH($D$10, 'Provider Table'!$B$6:$B$1048576, 0))</f>
        <v>1</v>
      </c>
      <c r="I15" s="65"/>
      <c r="Z15" s="48"/>
    </row>
    <row r="16" spans="2:26" x14ac:dyDescent="0.2">
      <c r="B16" s="66" t="s">
        <v>40</v>
      </c>
      <c r="C16" s="67"/>
      <c r="D16" s="68">
        <f>INDEX('Provider Table'!$I$6:$I$1048576, MATCH($D$10, 'Provider Table'!$B$6:$B$1048576, 0))</f>
        <v>0</v>
      </c>
      <c r="I16" s="65"/>
      <c r="Z16" s="48"/>
    </row>
    <row r="17" spans="2:26" ht="9.4" customHeight="1" x14ac:dyDescent="0.2">
      <c r="B17" s="47"/>
      <c r="Z17" s="48"/>
    </row>
    <row r="18" spans="2:26" x14ac:dyDescent="0.2">
      <c r="B18" s="69" t="s">
        <v>83</v>
      </c>
      <c r="C18" s="70"/>
      <c r="D18" s="70"/>
      <c r="E18" s="70"/>
      <c r="F18" s="70"/>
      <c r="G18" s="70"/>
      <c r="H18" s="70"/>
      <c r="I18" s="70"/>
      <c r="J18" s="70"/>
      <c r="K18" s="70"/>
      <c r="L18" s="70"/>
      <c r="M18" s="70"/>
      <c r="N18" s="70"/>
      <c r="O18" s="70"/>
      <c r="P18" s="70"/>
      <c r="Q18" s="70"/>
      <c r="R18" s="70"/>
      <c r="S18" s="70"/>
      <c r="T18" s="70"/>
      <c r="U18" s="70"/>
      <c r="V18" s="70"/>
      <c r="W18" s="70"/>
      <c r="X18" s="70"/>
      <c r="Y18" s="70"/>
      <c r="Z18" s="71"/>
    </row>
    <row r="19" spans="2:26" x14ac:dyDescent="0.2">
      <c r="B19" s="72"/>
      <c r="C19" s="65" t="s">
        <v>42</v>
      </c>
      <c r="D19" s="65"/>
      <c r="E19" s="65"/>
      <c r="F19" s="65"/>
      <c r="G19" s="65"/>
      <c r="H19" s="72"/>
      <c r="I19" s="73" t="s">
        <v>55</v>
      </c>
      <c r="J19" s="65"/>
      <c r="K19" s="65"/>
      <c r="L19" s="65"/>
      <c r="M19" s="65"/>
      <c r="N19" s="65"/>
      <c r="O19" s="65"/>
      <c r="P19" s="65" t="s">
        <v>84</v>
      </c>
      <c r="Q19" s="65"/>
      <c r="R19" s="65"/>
      <c r="S19" s="65"/>
      <c r="T19" s="65"/>
      <c r="U19" s="74"/>
      <c r="V19" s="73" t="s">
        <v>66</v>
      </c>
      <c r="W19" s="65"/>
      <c r="X19" s="65"/>
      <c r="Y19" s="65"/>
      <c r="Z19" s="75"/>
    </row>
    <row r="20" spans="2:26" ht="63.75" x14ac:dyDescent="0.2">
      <c r="B20" s="76" t="s">
        <v>85</v>
      </c>
      <c r="C20" s="77" t="s">
        <v>43</v>
      </c>
      <c r="D20" s="78" t="s">
        <v>45</v>
      </c>
      <c r="E20" s="77" t="s">
        <v>47</v>
      </c>
      <c r="F20" s="77" t="s">
        <v>49</v>
      </c>
      <c r="G20" s="79" t="s">
        <v>51</v>
      </c>
      <c r="H20" s="77"/>
      <c r="I20" s="80" t="s">
        <v>86</v>
      </c>
      <c r="J20" s="77" t="s">
        <v>87</v>
      </c>
      <c r="K20" s="77" t="s">
        <v>88</v>
      </c>
      <c r="L20" s="77" t="s">
        <v>89</v>
      </c>
      <c r="M20" s="77" t="s">
        <v>90</v>
      </c>
      <c r="N20" s="77" t="s">
        <v>91</v>
      </c>
      <c r="O20" s="77" t="s">
        <v>92</v>
      </c>
      <c r="P20" s="77" t="s">
        <v>57</v>
      </c>
      <c r="Q20" s="77" t="s">
        <v>58</v>
      </c>
      <c r="R20" s="77" t="s">
        <v>60</v>
      </c>
      <c r="S20" s="77" t="s">
        <v>62</v>
      </c>
      <c r="T20" s="79" t="s">
        <v>64</v>
      </c>
      <c r="U20" s="77"/>
      <c r="V20" s="80" t="s">
        <v>67</v>
      </c>
      <c r="W20" s="81" t="s">
        <v>69</v>
      </c>
      <c r="X20" s="77" t="s">
        <v>71</v>
      </c>
      <c r="Y20" s="77" t="s">
        <v>73</v>
      </c>
      <c r="Z20" s="79" t="s">
        <v>75</v>
      </c>
    </row>
    <row r="21" spans="2:26" x14ac:dyDescent="0.2">
      <c r="B21" s="82" t="s">
        <v>93</v>
      </c>
      <c r="C21" s="83"/>
      <c r="D21" s="83"/>
      <c r="E21" s="83"/>
      <c r="F21" s="83"/>
      <c r="G21" s="84"/>
      <c r="H21" s="83"/>
      <c r="I21" s="85"/>
      <c r="J21" s="83"/>
      <c r="K21" s="83"/>
      <c r="L21" s="83"/>
      <c r="M21" s="83"/>
      <c r="N21" s="83"/>
      <c r="O21" s="83"/>
      <c r="P21" s="83"/>
      <c r="Q21" s="83"/>
      <c r="R21" s="83"/>
      <c r="S21" s="83"/>
      <c r="T21" s="84"/>
      <c r="U21" s="83"/>
      <c r="V21" s="85"/>
      <c r="W21" s="83"/>
      <c r="X21" s="83"/>
      <c r="Y21" s="83"/>
      <c r="Z21" s="86">
        <f>SUM(Z23:Z522)</f>
        <v>0</v>
      </c>
    </row>
    <row r="22" spans="2:26" ht="9.4" customHeight="1" x14ac:dyDescent="0.2">
      <c r="B22" s="87"/>
      <c r="G22" s="48"/>
      <c r="I22" s="47"/>
      <c r="T22" s="48"/>
      <c r="V22" s="47"/>
      <c r="Z22" s="48"/>
    </row>
    <row r="23" spans="2:26" x14ac:dyDescent="0.2">
      <c r="B23" s="88">
        <v>1</v>
      </c>
      <c r="C23" s="89" t="s">
        <v>94</v>
      </c>
      <c r="D23" s="61" t="str">
        <f>IF($C23="", "", INDEX('EAPG Table'!$C$8:$C$1048576, MATCH($C23, 'EAPG Table'!$B$8:$B$1048576, 0)))</f>
        <v>SUPERFICIAL NEEDLE BIOPSY AND ASPIRATION</v>
      </c>
      <c r="E23" s="90">
        <f>IF($C23="", "", INDEX('EAPG Table'!$H$8:$H$1048576, MATCH($C23, 'EAPG Table'!$B$8:$B$1048576, 0)))</f>
        <v>1.1517999999999999</v>
      </c>
      <c r="F23" s="91" t="str">
        <f>IF($C23="", "", INDEX('EAPG Table'!$F$8:$F$1048576, MATCH($C23, 'EAPG Table'!$B$8:$B$1048576, 0)))</f>
        <v>1</v>
      </c>
      <c r="G23" s="92" t="str">
        <f>IF($C23="", "", INDEX('EAPG Table'!$D$8:$D$1048576, MATCH($C23, 'EAPG Table'!$B$8:$B$1048576, 0)))</f>
        <v>25</v>
      </c>
      <c r="H23" s="91"/>
      <c r="I23" s="93" t="s">
        <v>95</v>
      </c>
      <c r="J23" s="94" t="s">
        <v>95</v>
      </c>
      <c r="K23" s="94" t="s">
        <v>95</v>
      </c>
      <c r="L23" s="94" t="s">
        <v>95</v>
      </c>
      <c r="M23" s="94" t="s">
        <v>95</v>
      </c>
      <c r="N23" s="94" t="s">
        <v>95</v>
      </c>
      <c r="O23" s="94" t="s">
        <v>95</v>
      </c>
      <c r="P23" s="95" cm="1">
        <f t="array" ref="P23">IF($C23="","",IF(I23="Yes",
           IF($B23=MATCH(MAX((IF($E$23:$E$522="",0,$E$23:$E$522))*(--($G$23:$G$522=$G23))*(--($I$23:$I$522="Yes"))),
                                                        (IF($E$23:$E$522="",0,$E$23:$E$522))*(--($G$23:$G$522=$G23))*(--($I$23:$I$522="Yes")),0),
                1,0.5),1))</f>
        <v>1</v>
      </c>
      <c r="Q23" s="95">
        <f>IF($C23=""," ",IF(OR(J23="Yes",K23="Yes",L23="Yes"),0,1))</f>
        <v>1</v>
      </c>
      <c r="R23" s="95">
        <f t="shared" ref="R23:R86" si="0">IF($C23="","",IF(M23="Yes",0.5,1))</f>
        <v>1</v>
      </c>
      <c r="S23" s="95">
        <f>IF($C23="","",IF($N23="Yes",1.5,1))</f>
        <v>1</v>
      </c>
      <c r="T23" s="96">
        <f>IF($C23=""," ",IF($O23="Yes",0.5,1))</f>
        <v>1</v>
      </c>
      <c r="U23" s="91"/>
      <c r="V23" s="97">
        <f>IF($C23=""," ",ROUND($D$14*$D$15*$E23,2))</f>
        <v>457.91</v>
      </c>
      <c r="W23" s="98">
        <f>IF($C23="", "", PRODUCT($P23:$T23))</f>
        <v>1</v>
      </c>
      <c r="X23" s="99">
        <f t="shared" ref="X23:X86" si="1">IF($C23="","",$D$16)</f>
        <v>0</v>
      </c>
      <c r="Y23" s="94" t="s">
        <v>95</v>
      </c>
      <c r="Z23" s="100">
        <f t="shared" ref="Z23:Z30" si="2">IF($C23="","",IF($Y23="Yes",ROUND($D$14*$D$15*$E23*$W23+$X23,2),0))</f>
        <v>0</v>
      </c>
    </row>
    <row r="24" spans="2:26" x14ac:dyDescent="0.2">
      <c r="B24" s="88">
        <f>B23+1</f>
        <v>2</v>
      </c>
      <c r="C24" s="89"/>
      <c r="D24" s="61" t="str">
        <f>IF($C24="", "", INDEX('EAPG Table'!$C$8:$C$1048576, MATCH($C24, 'EAPG Table'!$B$8:$B$1048576, 0)))</f>
        <v/>
      </c>
      <c r="E24" s="90" t="str">
        <f>IF($C24="", "", INDEX('EAPG Table'!$H$8:$H$1048576, MATCH($C24, 'EAPG Table'!$B$8:$B$1048576, 0)))</f>
        <v/>
      </c>
      <c r="F24" s="91" t="str">
        <f>IF($C24="", "", INDEX('EAPG Table'!$F$8:$F$1048576, MATCH($C24, 'EAPG Table'!$B$8:$B$1048576, 0)))</f>
        <v/>
      </c>
      <c r="G24" s="92" t="str">
        <f>IF($C24="", "", INDEX('EAPG Table'!$D$8:$D$1048576, MATCH($C24, 'EAPG Table'!$B$8:$B$1048576, 0)))</f>
        <v/>
      </c>
      <c r="H24" s="91"/>
      <c r="I24" s="93"/>
      <c r="J24" s="94"/>
      <c r="K24" s="94"/>
      <c r="L24" s="94"/>
      <c r="M24" s="94"/>
      <c r="N24" s="94"/>
      <c r="O24" s="94"/>
      <c r="P24" s="95" t="str" cm="1">
        <f t="array" ref="P24">IF($C24="","",IF(I24="Yes",
           IF($B24=MATCH(MAX((IF($E$23:$E$522="",0,$E$23:$E$522))*(--($G$23:$G$522=$G24))*(--($I$23:$I$522="Yes"))),
                                                        (IF($E$23:$E$522="",0,$E$23:$E$522))*(--($G$23:$G$522=$G24))*(--($I$23:$I$522="Yes")),0),
                1,0.5),1))</f>
        <v/>
      </c>
      <c r="Q24" s="95" t="str">
        <f t="shared" ref="Q24:Q87" si="3">IF($C24=""," ",IF(OR(J24="Yes",K24="Yes",L24="Yes"),0,1))</f>
        <v xml:space="preserve"> </v>
      </c>
      <c r="R24" s="95" t="str">
        <f t="shared" si="0"/>
        <v/>
      </c>
      <c r="S24" s="95" t="str">
        <f t="shared" ref="S24:S87" si="4">IF($C24="","",IF($N24="Yes",1.5,1))</f>
        <v/>
      </c>
      <c r="T24" s="96" t="str">
        <f t="shared" ref="T24:T87" si="5">IF($C24=""," ",IF($O24="Yes",0.5,1))</f>
        <v xml:space="preserve"> </v>
      </c>
      <c r="U24" s="91"/>
      <c r="V24" s="101" t="str">
        <f t="shared" ref="V24:V87" si="6">IF($C24=""," ",ROUND($D$14*$D$15*$E24,2))</f>
        <v xml:space="preserve"> </v>
      </c>
      <c r="W24" s="98" t="str">
        <f t="shared" ref="W24:W87" si="7">IF($C24="", "", PRODUCT($P24:$T24))</f>
        <v/>
      </c>
      <c r="X24" s="102" t="str">
        <f t="shared" si="1"/>
        <v/>
      </c>
      <c r="Y24" s="94"/>
      <c r="Z24" s="103" t="str">
        <f t="shared" si="2"/>
        <v/>
      </c>
    </row>
    <row r="25" spans="2:26" x14ac:dyDescent="0.2">
      <c r="B25" s="88">
        <f t="shared" ref="B25:B88" si="8">B24+1</f>
        <v>3</v>
      </c>
      <c r="C25" s="89"/>
      <c r="D25" s="61" t="str">
        <f>IF($C25="", "", INDEX('EAPG Table'!$C$8:$C$1048576, MATCH($C25, 'EAPG Table'!$B$8:$B$1048576, 0)))</f>
        <v/>
      </c>
      <c r="E25" s="90" t="str">
        <f>IF($C25="", "", INDEX('EAPG Table'!$H$8:$H$1048576, MATCH($C25, 'EAPG Table'!$B$8:$B$1048576, 0)))</f>
        <v/>
      </c>
      <c r="F25" s="91" t="str">
        <f>IF($C25="", "", INDEX('EAPG Table'!$F$8:$F$1048576, MATCH($C25, 'EAPG Table'!$B$8:$B$1048576, 0)))</f>
        <v/>
      </c>
      <c r="G25" s="92" t="str">
        <f>IF($C25="", "", INDEX('EAPG Table'!$D$8:$D$1048576, MATCH($C25, 'EAPG Table'!$B$8:$B$1048576, 0)))</f>
        <v/>
      </c>
      <c r="H25" s="91"/>
      <c r="I25" s="93"/>
      <c r="J25" s="94"/>
      <c r="K25" s="94"/>
      <c r="L25" s="94"/>
      <c r="M25" s="94"/>
      <c r="N25" s="94"/>
      <c r="O25" s="94"/>
      <c r="P25" s="95" t="str" cm="1">
        <f t="array" ref="P25">IF($C25="","",IF(I25="Yes",
           IF($B25=MATCH(MAX((IF($E$23:$E$522="",0,$E$23:$E$522))*(--($G$23:$G$522=$G25))*(--($I$23:$I$522="Yes"))),
                                                        (IF($E$23:$E$522="",0,$E$23:$E$522))*(--($G$23:$G$522=$G25))*(--($I$23:$I$522="Yes")),0),
                1,0.5),1))</f>
        <v/>
      </c>
      <c r="Q25" s="95" t="str">
        <f t="shared" si="3"/>
        <v xml:space="preserve"> </v>
      </c>
      <c r="R25" s="95" t="str">
        <f t="shared" si="0"/>
        <v/>
      </c>
      <c r="S25" s="95" t="str">
        <f t="shared" si="4"/>
        <v/>
      </c>
      <c r="T25" s="96" t="str">
        <f t="shared" si="5"/>
        <v xml:space="preserve"> </v>
      </c>
      <c r="U25" s="91"/>
      <c r="V25" s="101" t="str">
        <f t="shared" si="6"/>
        <v xml:space="preserve"> </v>
      </c>
      <c r="W25" s="98" t="str">
        <f t="shared" si="7"/>
        <v/>
      </c>
      <c r="X25" s="102" t="str">
        <f t="shared" si="1"/>
        <v/>
      </c>
      <c r="Y25" s="94"/>
      <c r="Z25" s="103" t="str">
        <f t="shared" si="2"/>
        <v/>
      </c>
    </row>
    <row r="26" spans="2:26" x14ac:dyDescent="0.2">
      <c r="B26" s="88">
        <f t="shared" si="8"/>
        <v>4</v>
      </c>
      <c r="C26" s="89"/>
      <c r="D26" s="61" t="str">
        <f>IF($C26="", "", INDEX('EAPG Table'!$C$8:$C$1048576, MATCH($C26, 'EAPG Table'!$B$8:$B$1048576, 0)))</f>
        <v/>
      </c>
      <c r="E26" s="90" t="str">
        <f>IF($C26="", "", INDEX('EAPG Table'!$H$8:$H$1048576, MATCH($C26, 'EAPG Table'!$B$8:$B$1048576, 0)))</f>
        <v/>
      </c>
      <c r="F26" s="91" t="str">
        <f>IF($C26="", "", INDEX('EAPG Table'!$F$8:$F$1048576, MATCH($C26, 'EAPG Table'!$B$8:$B$1048576, 0)))</f>
        <v/>
      </c>
      <c r="G26" s="92" t="str">
        <f>IF($C26="", "", INDEX('EAPG Table'!$D$8:$D$1048576, MATCH($C26, 'EAPG Table'!$B$8:$B$1048576, 0)))</f>
        <v/>
      </c>
      <c r="H26" s="91"/>
      <c r="I26" s="93"/>
      <c r="J26" s="94"/>
      <c r="K26" s="94"/>
      <c r="L26" s="94"/>
      <c r="M26" s="94"/>
      <c r="N26" s="94"/>
      <c r="O26" s="94"/>
      <c r="P26" s="95" t="str" cm="1">
        <f t="array" ref="P26">IF($C26="","",IF(I26="Yes",
           IF($B26=MATCH(MAX((IF($E$23:$E$522="",0,$E$23:$E$522))*(--($G$23:$G$522=$G26))*(--($I$23:$I$522="Yes"))),
                                                        (IF($E$23:$E$522="",0,$E$23:$E$522))*(--($G$23:$G$522=$G26))*(--($I$23:$I$522="Yes")),0),
                1,0.5),1))</f>
        <v/>
      </c>
      <c r="Q26" s="95" t="str">
        <f t="shared" si="3"/>
        <v xml:space="preserve"> </v>
      </c>
      <c r="R26" s="95" t="str">
        <f t="shared" si="0"/>
        <v/>
      </c>
      <c r="S26" s="95" t="str">
        <f t="shared" si="4"/>
        <v/>
      </c>
      <c r="T26" s="96" t="str">
        <f t="shared" si="5"/>
        <v xml:space="preserve"> </v>
      </c>
      <c r="U26" s="91"/>
      <c r="V26" s="101" t="str">
        <f t="shared" si="6"/>
        <v xml:space="preserve"> </v>
      </c>
      <c r="W26" s="98" t="str">
        <f t="shared" si="7"/>
        <v/>
      </c>
      <c r="X26" s="102" t="str">
        <f t="shared" si="1"/>
        <v/>
      </c>
      <c r="Y26" s="94"/>
      <c r="Z26" s="103" t="str">
        <f t="shared" si="2"/>
        <v/>
      </c>
    </row>
    <row r="27" spans="2:26" x14ac:dyDescent="0.2">
      <c r="B27" s="104">
        <f t="shared" si="8"/>
        <v>5</v>
      </c>
      <c r="C27" s="105"/>
      <c r="D27" s="106" t="str">
        <f>IF($C27="", "", INDEX('EAPG Table'!$C$8:$C$1048576, MATCH($C27, 'EAPG Table'!$B$8:$B$1048576, 0)))</f>
        <v/>
      </c>
      <c r="E27" s="107" t="str">
        <f>IF($C27="", "", INDEX('EAPG Table'!$H$8:$H$1048576, MATCH($C27, 'EAPG Table'!$B$8:$B$1048576, 0)))</f>
        <v/>
      </c>
      <c r="F27" s="108" t="str">
        <f>IF($C27="", "", INDEX('EAPG Table'!$F$8:$F$1048576, MATCH($C27, 'EAPG Table'!$B$8:$B$1048576, 0)))</f>
        <v/>
      </c>
      <c r="G27" s="109" t="str">
        <f>IF($C27="", "", INDEX('EAPG Table'!$D$8:$D$1048576, MATCH($C27, 'EAPG Table'!$B$8:$B$1048576, 0)))</f>
        <v/>
      </c>
      <c r="H27" s="108"/>
      <c r="I27" s="110"/>
      <c r="J27" s="111"/>
      <c r="K27" s="111"/>
      <c r="L27" s="111"/>
      <c r="M27" s="111"/>
      <c r="N27" s="111"/>
      <c r="O27" s="111"/>
      <c r="P27" s="112" t="str" cm="1">
        <f t="array" ref="P27">IF($C27="","",IF(I27="Yes",
           IF($B27=MATCH(MAX((IF($E$23:$E$522="",0,$E$23:$E$522))*(--($G$23:$G$522=$G27))*(--($I$23:$I$522="Yes"))),
                                                        (IF($E$23:$E$522="",0,$E$23:$E$522))*(--($G$23:$G$522=$G27))*(--($I$23:$I$522="Yes")),0),
                1,0.5),1))</f>
        <v/>
      </c>
      <c r="Q27" s="112" t="str">
        <f t="shared" si="3"/>
        <v xml:space="preserve"> </v>
      </c>
      <c r="R27" s="112" t="str">
        <f t="shared" si="0"/>
        <v/>
      </c>
      <c r="S27" s="112" t="str">
        <f t="shared" si="4"/>
        <v/>
      </c>
      <c r="T27" s="113" t="str">
        <f t="shared" si="5"/>
        <v xml:space="preserve"> </v>
      </c>
      <c r="U27" s="108"/>
      <c r="V27" s="114" t="str">
        <f t="shared" si="6"/>
        <v xml:space="preserve"> </v>
      </c>
      <c r="W27" s="115" t="str">
        <f t="shared" si="7"/>
        <v/>
      </c>
      <c r="X27" s="116" t="str">
        <f t="shared" si="1"/>
        <v/>
      </c>
      <c r="Y27" s="111"/>
      <c r="Z27" s="117" t="str">
        <f t="shared" si="2"/>
        <v/>
      </c>
    </row>
    <row r="28" spans="2:26" x14ac:dyDescent="0.2">
      <c r="B28" s="88">
        <f t="shared" si="8"/>
        <v>6</v>
      </c>
      <c r="C28" s="89"/>
      <c r="D28" s="61" t="str">
        <f>IF($C28="", "", INDEX('EAPG Table'!$C$8:$C$1048576, MATCH($C28, 'EAPG Table'!$B$8:$B$1048576, 0)))</f>
        <v/>
      </c>
      <c r="E28" s="90" t="str">
        <f>IF($C28="", "", INDEX('EAPG Table'!$H$8:$H$1048576, MATCH($C28, 'EAPG Table'!$B$8:$B$1048576, 0)))</f>
        <v/>
      </c>
      <c r="F28" s="91" t="str">
        <f>IF($C28="", "", INDEX('EAPG Table'!$F$8:$F$1048576, MATCH($C28, 'EAPG Table'!$B$8:$B$1048576, 0)))</f>
        <v/>
      </c>
      <c r="G28" s="92" t="str">
        <f>IF($C28="", "", INDEX('EAPG Table'!$D$8:$D$1048576, MATCH($C28, 'EAPG Table'!$B$8:$B$1048576, 0)))</f>
        <v/>
      </c>
      <c r="H28" s="91"/>
      <c r="I28" s="93"/>
      <c r="J28" s="94"/>
      <c r="K28" s="94"/>
      <c r="L28" s="94"/>
      <c r="M28" s="94"/>
      <c r="N28" s="94"/>
      <c r="O28" s="94"/>
      <c r="P28" s="95" t="str" cm="1">
        <f t="array" ref="P28">IF($C28="","",IF(I28="Yes",
           IF($B28=MATCH(MAX((IF($E$23:$E$522="",0,$E$23:$E$522))*(--($G$23:$G$522=$G28))*(--($I$23:$I$522="Yes"))),
                                                        (IF($E$23:$E$522="",0,$E$23:$E$522))*(--($G$23:$G$522=$G28))*(--($I$23:$I$522="Yes")),0),
                1,0.5),1))</f>
        <v/>
      </c>
      <c r="Q28" s="95" t="str">
        <f t="shared" si="3"/>
        <v xml:space="preserve"> </v>
      </c>
      <c r="R28" s="95" t="str">
        <f t="shared" si="0"/>
        <v/>
      </c>
      <c r="S28" s="95" t="str">
        <f t="shared" si="4"/>
        <v/>
      </c>
      <c r="T28" s="96" t="str">
        <f t="shared" si="5"/>
        <v xml:space="preserve"> </v>
      </c>
      <c r="U28" s="91"/>
      <c r="V28" s="101" t="str">
        <f t="shared" si="6"/>
        <v xml:space="preserve"> </v>
      </c>
      <c r="W28" s="98" t="str">
        <f t="shared" si="7"/>
        <v/>
      </c>
      <c r="X28" s="102" t="str">
        <f t="shared" si="1"/>
        <v/>
      </c>
      <c r="Y28" s="94"/>
      <c r="Z28" s="103" t="str">
        <f t="shared" si="2"/>
        <v/>
      </c>
    </row>
    <row r="29" spans="2:26" x14ac:dyDescent="0.2">
      <c r="B29" s="88">
        <f t="shared" si="8"/>
        <v>7</v>
      </c>
      <c r="C29" s="89"/>
      <c r="D29" s="61" t="str">
        <f>IF($C29="", "", INDEX('EAPG Table'!$C$8:$C$1048576, MATCH($C29, 'EAPG Table'!$B$8:$B$1048576, 0)))</f>
        <v/>
      </c>
      <c r="E29" s="90" t="str">
        <f>IF($C29="", "", INDEX('EAPG Table'!$H$8:$H$1048576, MATCH($C29, 'EAPG Table'!$B$8:$B$1048576, 0)))</f>
        <v/>
      </c>
      <c r="F29" s="91" t="str">
        <f>IF($C29="", "", INDEX('EAPG Table'!$F$8:$F$1048576, MATCH($C29, 'EAPG Table'!$B$8:$B$1048576, 0)))</f>
        <v/>
      </c>
      <c r="G29" s="92" t="str">
        <f>IF($C29="", "", INDEX('EAPG Table'!$D$8:$D$1048576, MATCH($C29, 'EAPG Table'!$B$8:$B$1048576, 0)))</f>
        <v/>
      </c>
      <c r="H29" s="91"/>
      <c r="I29" s="93"/>
      <c r="J29" s="94"/>
      <c r="K29" s="94"/>
      <c r="L29" s="94"/>
      <c r="M29" s="94"/>
      <c r="N29" s="94"/>
      <c r="O29" s="94"/>
      <c r="P29" s="95" t="str" cm="1">
        <f t="array" ref="P29">IF($C29="","",IF(I29="Yes",
           IF($B29=MATCH(MAX((IF($E$23:$E$522="",0,$E$23:$E$522))*(--($G$23:$G$522=$G29))*(--($I$23:$I$522="Yes"))),
                                                        (IF($E$23:$E$522="",0,$E$23:$E$522))*(--($G$23:$G$522=$G29))*(--($I$23:$I$522="Yes")),0),
                1,0.5),1))</f>
        <v/>
      </c>
      <c r="Q29" s="95" t="str">
        <f t="shared" si="3"/>
        <v xml:space="preserve"> </v>
      </c>
      <c r="R29" s="95" t="str">
        <f t="shared" si="0"/>
        <v/>
      </c>
      <c r="S29" s="95" t="str">
        <f t="shared" si="4"/>
        <v/>
      </c>
      <c r="T29" s="96" t="str">
        <f t="shared" si="5"/>
        <v xml:space="preserve"> </v>
      </c>
      <c r="U29" s="91"/>
      <c r="V29" s="101" t="str">
        <f t="shared" si="6"/>
        <v xml:space="preserve"> </v>
      </c>
      <c r="W29" s="98" t="str">
        <f t="shared" si="7"/>
        <v/>
      </c>
      <c r="X29" s="102" t="str">
        <f t="shared" si="1"/>
        <v/>
      </c>
      <c r="Y29" s="94"/>
      <c r="Z29" s="103" t="str">
        <f t="shared" si="2"/>
        <v/>
      </c>
    </row>
    <row r="30" spans="2:26" x14ac:dyDescent="0.2">
      <c r="B30" s="88">
        <f t="shared" si="8"/>
        <v>8</v>
      </c>
      <c r="C30" s="89"/>
      <c r="D30" s="61" t="str">
        <f>IF($C30="", "", INDEX('EAPG Table'!$C$8:$C$1048576, MATCH($C30, 'EAPG Table'!$B$8:$B$1048576, 0)))</f>
        <v/>
      </c>
      <c r="E30" s="90" t="str">
        <f>IF($C30="", "", INDEX('EAPG Table'!$H$8:$H$1048576, MATCH($C30, 'EAPG Table'!$B$8:$B$1048576, 0)))</f>
        <v/>
      </c>
      <c r="F30" s="91" t="str">
        <f>IF($C30="", "", INDEX('EAPG Table'!$F$8:$F$1048576, MATCH($C30, 'EAPG Table'!$B$8:$B$1048576, 0)))</f>
        <v/>
      </c>
      <c r="G30" s="92" t="str">
        <f>IF($C30="", "", INDEX('EAPG Table'!$D$8:$D$1048576, MATCH($C30, 'EAPG Table'!$B$8:$B$1048576, 0)))</f>
        <v/>
      </c>
      <c r="H30" s="91"/>
      <c r="I30" s="93"/>
      <c r="J30" s="94"/>
      <c r="K30" s="94"/>
      <c r="L30" s="94"/>
      <c r="M30" s="94"/>
      <c r="N30" s="94"/>
      <c r="O30" s="94"/>
      <c r="P30" s="95" t="str" cm="1">
        <f t="array" ref="P30">IF($C30="","",IF(I30="Yes",
           IF($B30=MATCH(MAX((IF($E$23:$E$522="",0,$E$23:$E$522))*(--($G$23:$G$522=$G30))*(--($I$23:$I$522="Yes"))),
                                                        (IF($E$23:$E$522="",0,$E$23:$E$522))*(--($G$23:$G$522=$G30))*(--($I$23:$I$522="Yes")),0),
                1,0.5),1))</f>
        <v/>
      </c>
      <c r="Q30" s="95" t="str">
        <f t="shared" si="3"/>
        <v xml:space="preserve"> </v>
      </c>
      <c r="R30" s="95" t="str">
        <f t="shared" si="0"/>
        <v/>
      </c>
      <c r="S30" s="95" t="str">
        <f t="shared" si="4"/>
        <v/>
      </c>
      <c r="T30" s="96" t="str">
        <f t="shared" si="5"/>
        <v xml:space="preserve"> </v>
      </c>
      <c r="U30" s="91"/>
      <c r="V30" s="101" t="str">
        <f t="shared" si="6"/>
        <v xml:space="preserve"> </v>
      </c>
      <c r="W30" s="98" t="str">
        <f t="shared" si="7"/>
        <v/>
      </c>
      <c r="X30" s="102" t="str">
        <f t="shared" si="1"/>
        <v/>
      </c>
      <c r="Y30" s="94"/>
      <c r="Z30" s="103" t="str">
        <f t="shared" si="2"/>
        <v/>
      </c>
    </row>
    <row r="31" spans="2:26" x14ac:dyDescent="0.2">
      <c r="B31" s="88">
        <f t="shared" si="8"/>
        <v>9</v>
      </c>
      <c r="C31" s="89"/>
      <c r="D31" s="61" t="str">
        <f>IF($C31="", "", INDEX('EAPG Table'!$C$8:$C$1048576, MATCH($C31, 'EAPG Table'!$B$8:$B$1048576, 0)))</f>
        <v/>
      </c>
      <c r="E31" s="90" t="str">
        <f>IF($C31="", "", INDEX('EAPG Table'!$H$8:$H$1048576, MATCH($C31, 'EAPG Table'!$B$8:$B$1048576, 0)))</f>
        <v/>
      </c>
      <c r="F31" s="91" t="str">
        <f>IF($C31="", "", INDEX('EAPG Table'!$F$8:$F$1048576, MATCH($C31, 'EAPG Table'!$B$8:$B$1048576, 0)))</f>
        <v/>
      </c>
      <c r="G31" s="92" t="str">
        <f>IF($C31="", "", INDEX('EAPG Table'!$D$8:$D$1048576, MATCH($C31, 'EAPG Table'!$B$8:$B$1048576, 0)))</f>
        <v/>
      </c>
      <c r="H31" s="91"/>
      <c r="I31" s="93"/>
      <c r="J31" s="94"/>
      <c r="K31" s="94"/>
      <c r="L31" s="94"/>
      <c r="M31" s="94"/>
      <c r="N31" s="94"/>
      <c r="O31" s="94"/>
      <c r="P31" s="95" t="str" cm="1">
        <f t="array" ref="P31">IF($C31="","",IF(I31="Yes",
           IF($B31=MATCH(MAX((IF($E$23:$E$522="",0,$E$23:$E$522))*(--($G$23:$G$522=$G31))*(--($I$23:$I$522="Yes"))),
                                                        (IF($E$23:$E$522="",0,$E$23:$E$522))*(--($G$23:$G$522=$G31))*(--($I$23:$I$522="Yes")),0),
                1,0.5),1))</f>
        <v/>
      </c>
      <c r="Q31" s="95" t="str">
        <f t="shared" si="3"/>
        <v xml:space="preserve"> </v>
      </c>
      <c r="R31" s="95" t="str">
        <f t="shared" si="0"/>
        <v/>
      </c>
      <c r="S31" s="95" t="str">
        <f t="shared" si="4"/>
        <v/>
      </c>
      <c r="T31" s="96" t="str">
        <f t="shared" si="5"/>
        <v xml:space="preserve"> </v>
      </c>
      <c r="U31" s="91"/>
      <c r="V31" s="101" t="str">
        <f t="shared" si="6"/>
        <v xml:space="preserve"> </v>
      </c>
      <c r="W31" s="98" t="str">
        <f t="shared" si="7"/>
        <v/>
      </c>
      <c r="X31" s="102" t="str">
        <f t="shared" si="1"/>
        <v/>
      </c>
      <c r="Y31" s="94"/>
      <c r="Z31" s="103" t="str">
        <f>IF($C31="","",IF($Y31="Yes",ROUND($D$14*$D$15*$E31*$W31+$X31,2),0))</f>
        <v/>
      </c>
    </row>
    <row r="32" spans="2:26" x14ac:dyDescent="0.2">
      <c r="B32" s="104">
        <f t="shared" si="8"/>
        <v>10</v>
      </c>
      <c r="C32" s="105"/>
      <c r="D32" s="106" t="str">
        <f>IF($C32="", "", INDEX('EAPG Table'!$C$8:$C$1048576, MATCH($C32, 'EAPG Table'!$B$8:$B$1048576, 0)))</f>
        <v/>
      </c>
      <c r="E32" s="107" t="str">
        <f>IF($C32="", "", INDEX('EAPG Table'!$H$8:$H$1048576, MATCH($C32, 'EAPG Table'!$B$8:$B$1048576, 0)))</f>
        <v/>
      </c>
      <c r="F32" s="108" t="str">
        <f>IF($C32="", "", INDEX('EAPG Table'!$F$8:$F$1048576, MATCH($C32, 'EAPG Table'!$B$8:$B$1048576, 0)))</f>
        <v/>
      </c>
      <c r="G32" s="109" t="str">
        <f>IF($C32="", "", INDEX('EAPG Table'!$D$8:$D$1048576, MATCH($C32, 'EAPG Table'!$B$8:$B$1048576, 0)))</f>
        <v/>
      </c>
      <c r="H32" s="108"/>
      <c r="I32" s="110"/>
      <c r="J32" s="111"/>
      <c r="K32" s="111"/>
      <c r="L32" s="111"/>
      <c r="M32" s="111"/>
      <c r="N32" s="111"/>
      <c r="O32" s="111"/>
      <c r="P32" s="112" t="str" cm="1">
        <f t="array" ref="P32">IF($C32="","",IF(I32="Yes",
           IF($B32=MATCH(MAX((IF($E$23:$E$522="",0,$E$23:$E$522))*(--($G$23:$G$522=$G32))*(--($I$23:$I$522="Yes"))),
                                                        (IF($E$23:$E$522="",0,$E$23:$E$522))*(--($G$23:$G$522=$G32))*(--($I$23:$I$522="Yes")),0),
                1,0.5),1))</f>
        <v/>
      </c>
      <c r="Q32" s="112" t="str">
        <f t="shared" si="3"/>
        <v xml:space="preserve"> </v>
      </c>
      <c r="R32" s="112" t="str">
        <f t="shared" si="0"/>
        <v/>
      </c>
      <c r="S32" s="112" t="str">
        <f t="shared" si="4"/>
        <v/>
      </c>
      <c r="T32" s="113" t="str">
        <f t="shared" si="5"/>
        <v xml:space="preserve"> </v>
      </c>
      <c r="U32" s="108"/>
      <c r="V32" s="114" t="str">
        <f t="shared" si="6"/>
        <v xml:space="preserve"> </v>
      </c>
      <c r="W32" s="115" t="str">
        <f t="shared" si="7"/>
        <v/>
      </c>
      <c r="X32" s="116" t="str">
        <f t="shared" si="1"/>
        <v/>
      </c>
      <c r="Y32" s="111"/>
      <c r="Z32" s="117" t="str">
        <f t="shared" ref="Z32:Z95" si="9">IF($C32="","",IF($Y32="Yes",ROUND($D$14*$D$15*$E32*$W32+$X32,2),0))</f>
        <v/>
      </c>
    </row>
    <row r="33" spans="2:26" x14ac:dyDescent="0.2">
      <c r="B33" s="88">
        <f t="shared" si="8"/>
        <v>11</v>
      </c>
      <c r="C33" s="89"/>
      <c r="D33" s="61" t="str">
        <f>IF($C33="", "", INDEX('EAPG Table'!$C$8:$C$1048576, MATCH($C33, 'EAPG Table'!$B$8:$B$1048576, 0)))</f>
        <v/>
      </c>
      <c r="E33" s="90" t="str">
        <f>IF($C33="", "", INDEX('EAPG Table'!$H$8:$H$1048576, MATCH($C33, 'EAPG Table'!$B$8:$B$1048576, 0)))</f>
        <v/>
      </c>
      <c r="F33" s="91" t="str">
        <f>IF($C33="", "", INDEX('EAPG Table'!$F$8:$F$1048576, MATCH($C33, 'EAPG Table'!$B$8:$B$1048576, 0)))</f>
        <v/>
      </c>
      <c r="G33" s="92" t="str">
        <f>IF($C33="", "", INDEX('EAPG Table'!$D$8:$D$1048576, MATCH($C33, 'EAPG Table'!$B$8:$B$1048576, 0)))</f>
        <v/>
      </c>
      <c r="H33" s="91"/>
      <c r="I33" s="93"/>
      <c r="J33" s="94"/>
      <c r="K33" s="94"/>
      <c r="L33" s="94"/>
      <c r="M33" s="94"/>
      <c r="N33" s="94"/>
      <c r="O33" s="94"/>
      <c r="P33" s="95" t="str" cm="1">
        <f t="array" ref="P33">IF($C33="","",IF(I33="Yes",
           IF($B33=MATCH(MAX((IF($E$23:$E$522="",0,$E$23:$E$522))*(--($G$23:$G$522=$G33))*(--($I$23:$I$522="Yes"))),
                                                        (IF($E$23:$E$522="",0,$E$23:$E$522))*(--($G$23:$G$522=$G33))*(--($I$23:$I$522="Yes")),0),
                1,0.5),1))</f>
        <v/>
      </c>
      <c r="Q33" s="95" t="str">
        <f t="shared" si="3"/>
        <v xml:space="preserve"> </v>
      </c>
      <c r="R33" s="95" t="str">
        <f t="shared" si="0"/>
        <v/>
      </c>
      <c r="S33" s="95" t="str">
        <f t="shared" si="4"/>
        <v/>
      </c>
      <c r="T33" s="96" t="str">
        <f t="shared" si="5"/>
        <v xml:space="preserve"> </v>
      </c>
      <c r="U33" s="91"/>
      <c r="V33" s="101" t="str">
        <f t="shared" si="6"/>
        <v xml:space="preserve"> </v>
      </c>
      <c r="W33" s="98" t="str">
        <f t="shared" si="7"/>
        <v/>
      </c>
      <c r="X33" s="102" t="str">
        <f t="shared" si="1"/>
        <v/>
      </c>
      <c r="Y33" s="94"/>
      <c r="Z33" s="103" t="str">
        <f t="shared" si="9"/>
        <v/>
      </c>
    </row>
    <row r="34" spans="2:26" x14ac:dyDescent="0.2">
      <c r="B34" s="88">
        <f t="shared" si="8"/>
        <v>12</v>
      </c>
      <c r="C34" s="89"/>
      <c r="D34" s="61" t="str">
        <f>IF($C34="", "", INDEX('EAPG Table'!$C$8:$C$1048576, MATCH($C34, 'EAPG Table'!$B$8:$B$1048576, 0)))</f>
        <v/>
      </c>
      <c r="E34" s="90" t="str">
        <f>IF($C34="", "", INDEX('EAPG Table'!$H$8:$H$1048576, MATCH($C34, 'EAPG Table'!$B$8:$B$1048576, 0)))</f>
        <v/>
      </c>
      <c r="F34" s="91" t="str">
        <f>IF($C34="", "", INDEX('EAPG Table'!$F$8:$F$1048576, MATCH($C34, 'EAPG Table'!$B$8:$B$1048576, 0)))</f>
        <v/>
      </c>
      <c r="G34" s="92" t="str">
        <f>IF($C34="", "", INDEX('EAPG Table'!$D$8:$D$1048576, MATCH($C34, 'EAPG Table'!$B$8:$B$1048576, 0)))</f>
        <v/>
      </c>
      <c r="H34" s="91"/>
      <c r="I34" s="93"/>
      <c r="J34" s="94"/>
      <c r="K34" s="94"/>
      <c r="L34" s="94"/>
      <c r="M34" s="94"/>
      <c r="N34" s="94"/>
      <c r="O34" s="94"/>
      <c r="P34" s="95" t="str" cm="1">
        <f t="array" ref="P34">IF($C34="","",IF(I34="Yes",
           IF($B34=MATCH(MAX((IF($E$23:$E$522="",0,$E$23:$E$522))*(--($G$23:$G$522=$G34))*(--($I$23:$I$522="Yes"))),
                                                        (IF($E$23:$E$522="",0,$E$23:$E$522))*(--($G$23:$G$522=$G34))*(--($I$23:$I$522="Yes")),0),
                1,0.5),1))</f>
        <v/>
      </c>
      <c r="Q34" s="95" t="str">
        <f t="shared" si="3"/>
        <v xml:space="preserve"> </v>
      </c>
      <c r="R34" s="95" t="str">
        <f t="shared" si="0"/>
        <v/>
      </c>
      <c r="S34" s="95" t="str">
        <f t="shared" si="4"/>
        <v/>
      </c>
      <c r="T34" s="96" t="str">
        <f t="shared" si="5"/>
        <v xml:space="preserve"> </v>
      </c>
      <c r="U34" s="91"/>
      <c r="V34" s="101" t="str">
        <f t="shared" si="6"/>
        <v xml:space="preserve"> </v>
      </c>
      <c r="W34" s="98" t="str">
        <f t="shared" si="7"/>
        <v/>
      </c>
      <c r="X34" s="102" t="str">
        <f t="shared" si="1"/>
        <v/>
      </c>
      <c r="Y34" s="94"/>
      <c r="Z34" s="103" t="str">
        <f t="shared" si="9"/>
        <v/>
      </c>
    </row>
    <row r="35" spans="2:26" x14ac:dyDescent="0.2">
      <c r="B35" s="88">
        <f t="shared" si="8"/>
        <v>13</v>
      </c>
      <c r="C35" s="89"/>
      <c r="D35" s="61" t="str">
        <f>IF($C35="", "", INDEX('EAPG Table'!$C$8:$C$1048576, MATCH($C35, 'EAPG Table'!$B$8:$B$1048576, 0)))</f>
        <v/>
      </c>
      <c r="E35" s="90" t="str">
        <f>IF($C35="", "", INDEX('EAPG Table'!$H$8:$H$1048576, MATCH($C35, 'EAPG Table'!$B$8:$B$1048576, 0)))</f>
        <v/>
      </c>
      <c r="F35" s="91" t="str">
        <f>IF($C35="", "", INDEX('EAPG Table'!$F$8:$F$1048576, MATCH($C35, 'EAPG Table'!$B$8:$B$1048576, 0)))</f>
        <v/>
      </c>
      <c r="G35" s="92" t="str">
        <f>IF($C35="", "", INDEX('EAPG Table'!$D$8:$D$1048576, MATCH($C35, 'EAPG Table'!$B$8:$B$1048576, 0)))</f>
        <v/>
      </c>
      <c r="H35" s="91"/>
      <c r="I35" s="93"/>
      <c r="J35" s="94"/>
      <c r="K35" s="94"/>
      <c r="L35" s="94"/>
      <c r="M35" s="94"/>
      <c r="N35" s="94"/>
      <c r="O35" s="94"/>
      <c r="P35" s="95" t="str" cm="1">
        <f t="array" ref="P35">IF($C35="","",IF(I35="Yes",
           IF($B35=MATCH(MAX((IF($E$23:$E$522="",0,$E$23:$E$522))*(--($G$23:$G$522=$G35))*(--($I$23:$I$522="Yes"))),
                                                        (IF($E$23:$E$522="",0,$E$23:$E$522))*(--($G$23:$G$522=$G35))*(--($I$23:$I$522="Yes")),0),
                1,0.5),1))</f>
        <v/>
      </c>
      <c r="Q35" s="95" t="str">
        <f t="shared" si="3"/>
        <v xml:space="preserve"> </v>
      </c>
      <c r="R35" s="95" t="str">
        <f t="shared" si="0"/>
        <v/>
      </c>
      <c r="S35" s="95" t="str">
        <f t="shared" si="4"/>
        <v/>
      </c>
      <c r="T35" s="96" t="str">
        <f t="shared" si="5"/>
        <v xml:space="preserve"> </v>
      </c>
      <c r="U35" s="91"/>
      <c r="V35" s="101" t="str">
        <f t="shared" si="6"/>
        <v xml:space="preserve"> </v>
      </c>
      <c r="W35" s="98" t="str">
        <f t="shared" si="7"/>
        <v/>
      </c>
      <c r="X35" s="102" t="str">
        <f t="shared" si="1"/>
        <v/>
      </c>
      <c r="Y35" s="94"/>
      <c r="Z35" s="103" t="str">
        <f t="shared" si="9"/>
        <v/>
      </c>
    </row>
    <row r="36" spans="2:26" x14ac:dyDescent="0.2">
      <c r="B36" s="88">
        <f t="shared" si="8"/>
        <v>14</v>
      </c>
      <c r="C36" s="89"/>
      <c r="D36" s="61" t="str">
        <f>IF($C36="", "", INDEX('EAPG Table'!$C$8:$C$1048576, MATCH($C36, 'EAPG Table'!$B$8:$B$1048576, 0)))</f>
        <v/>
      </c>
      <c r="E36" s="90" t="str">
        <f>IF($C36="", "", INDEX('EAPG Table'!$H$8:$H$1048576, MATCH($C36, 'EAPG Table'!$B$8:$B$1048576, 0)))</f>
        <v/>
      </c>
      <c r="F36" s="91" t="str">
        <f>IF($C36="", "", INDEX('EAPG Table'!$F$8:$F$1048576, MATCH($C36, 'EAPG Table'!$B$8:$B$1048576, 0)))</f>
        <v/>
      </c>
      <c r="G36" s="92" t="str">
        <f>IF($C36="", "", INDEX('EAPG Table'!$D$8:$D$1048576, MATCH($C36, 'EAPG Table'!$B$8:$B$1048576, 0)))</f>
        <v/>
      </c>
      <c r="H36" s="91"/>
      <c r="I36" s="93"/>
      <c r="J36" s="94"/>
      <c r="K36" s="94"/>
      <c r="L36" s="94"/>
      <c r="M36" s="94"/>
      <c r="N36" s="94"/>
      <c r="O36" s="94"/>
      <c r="P36" s="95" t="str" cm="1">
        <f t="array" ref="P36">IF($C36="","",IF(I36="Yes",
           IF($B36=MATCH(MAX((IF($E$23:$E$522="",0,$E$23:$E$522))*(--($G$23:$G$522=$G36))*(--($I$23:$I$522="Yes"))),
                                                        (IF($E$23:$E$522="",0,$E$23:$E$522))*(--($G$23:$G$522=$G36))*(--($I$23:$I$522="Yes")),0),
                1,0.5),1))</f>
        <v/>
      </c>
      <c r="Q36" s="95" t="str">
        <f t="shared" si="3"/>
        <v xml:space="preserve"> </v>
      </c>
      <c r="R36" s="95" t="str">
        <f t="shared" si="0"/>
        <v/>
      </c>
      <c r="S36" s="95" t="str">
        <f t="shared" si="4"/>
        <v/>
      </c>
      <c r="T36" s="96" t="str">
        <f t="shared" si="5"/>
        <v xml:space="preserve"> </v>
      </c>
      <c r="U36" s="91"/>
      <c r="V36" s="101" t="str">
        <f t="shared" si="6"/>
        <v xml:space="preserve"> </v>
      </c>
      <c r="W36" s="98" t="str">
        <f t="shared" si="7"/>
        <v/>
      </c>
      <c r="X36" s="102" t="str">
        <f t="shared" si="1"/>
        <v/>
      </c>
      <c r="Y36" s="94"/>
      <c r="Z36" s="103" t="str">
        <f t="shared" si="9"/>
        <v/>
      </c>
    </row>
    <row r="37" spans="2:26" x14ac:dyDescent="0.2">
      <c r="B37" s="104">
        <f t="shared" si="8"/>
        <v>15</v>
      </c>
      <c r="C37" s="105"/>
      <c r="D37" s="106" t="str">
        <f>IF($C37="", "", INDEX('EAPG Table'!$C$8:$C$1048576, MATCH($C37, 'EAPG Table'!$B$8:$B$1048576, 0)))</f>
        <v/>
      </c>
      <c r="E37" s="107" t="str">
        <f>IF($C37="", "", INDEX('EAPG Table'!$H$8:$H$1048576, MATCH($C37, 'EAPG Table'!$B$8:$B$1048576, 0)))</f>
        <v/>
      </c>
      <c r="F37" s="108" t="str">
        <f>IF($C37="", "", INDEX('EAPG Table'!$F$8:$F$1048576, MATCH($C37, 'EAPG Table'!$B$8:$B$1048576, 0)))</f>
        <v/>
      </c>
      <c r="G37" s="109" t="str">
        <f>IF($C37="", "", INDEX('EAPG Table'!$D$8:$D$1048576, MATCH($C37, 'EAPG Table'!$B$8:$B$1048576, 0)))</f>
        <v/>
      </c>
      <c r="H37" s="108"/>
      <c r="I37" s="110"/>
      <c r="J37" s="111"/>
      <c r="K37" s="111"/>
      <c r="L37" s="111"/>
      <c r="M37" s="111"/>
      <c r="N37" s="111"/>
      <c r="O37" s="111"/>
      <c r="P37" s="112" t="str" cm="1">
        <f t="array" ref="P37">IF($C37="","",IF(I37="Yes",
           IF($B37=MATCH(MAX((IF($E$23:$E$522="",0,$E$23:$E$522))*(--($G$23:$G$522=$G37))*(--($I$23:$I$522="Yes"))),
                                                        (IF($E$23:$E$522="",0,$E$23:$E$522))*(--($G$23:$G$522=$G37))*(--($I$23:$I$522="Yes")),0),
                1,0.5),1))</f>
        <v/>
      </c>
      <c r="Q37" s="112" t="str">
        <f t="shared" si="3"/>
        <v xml:space="preserve"> </v>
      </c>
      <c r="R37" s="112" t="str">
        <f t="shared" si="0"/>
        <v/>
      </c>
      <c r="S37" s="112" t="str">
        <f t="shared" si="4"/>
        <v/>
      </c>
      <c r="T37" s="113" t="str">
        <f t="shared" si="5"/>
        <v xml:space="preserve"> </v>
      </c>
      <c r="U37" s="108"/>
      <c r="V37" s="114" t="str">
        <f t="shared" si="6"/>
        <v xml:space="preserve"> </v>
      </c>
      <c r="W37" s="115" t="str">
        <f t="shared" si="7"/>
        <v/>
      </c>
      <c r="X37" s="116" t="str">
        <f t="shared" si="1"/>
        <v/>
      </c>
      <c r="Y37" s="111"/>
      <c r="Z37" s="117" t="str">
        <f t="shared" si="9"/>
        <v/>
      </c>
    </row>
    <row r="38" spans="2:26" x14ac:dyDescent="0.2">
      <c r="B38" s="88">
        <f t="shared" si="8"/>
        <v>16</v>
      </c>
      <c r="C38" s="89"/>
      <c r="D38" s="61" t="str">
        <f>IF($C38="", "", INDEX('EAPG Table'!$C$8:$C$1048576, MATCH($C38, 'EAPG Table'!$B$8:$B$1048576, 0)))</f>
        <v/>
      </c>
      <c r="E38" s="90" t="str">
        <f>IF($C38="", "", INDEX('EAPG Table'!$H$8:$H$1048576, MATCH($C38, 'EAPG Table'!$B$8:$B$1048576, 0)))</f>
        <v/>
      </c>
      <c r="F38" s="91" t="str">
        <f>IF($C38="", "", INDEX('EAPG Table'!$F$8:$F$1048576, MATCH($C38, 'EAPG Table'!$B$8:$B$1048576, 0)))</f>
        <v/>
      </c>
      <c r="G38" s="92" t="str">
        <f>IF($C38="", "", INDEX('EAPG Table'!$D$8:$D$1048576, MATCH($C38, 'EAPG Table'!$B$8:$B$1048576, 0)))</f>
        <v/>
      </c>
      <c r="H38" s="91"/>
      <c r="I38" s="93"/>
      <c r="J38" s="94"/>
      <c r="K38" s="94"/>
      <c r="L38" s="94"/>
      <c r="M38" s="94"/>
      <c r="N38" s="94"/>
      <c r="O38" s="94"/>
      <c r="P38" s="95" t="str" cm="1">
        <f t="array" ref="P38">IF($C38="","",IF(I38="Yes",
           IF($B38=MATCH(MAX((IF($E$23:$E$522="",0,$E$23:$E$522))*(--($G$23:$G$522=$G38))*(--($I$23:$I$522="Yes"))),
                                                        (IF($E$23:$E$522="",0,$E$23:$E$522))*(--($G$23:$G$522=$G38))*(--($I$23:$I$522="Yes")),0),
                1,0.5),1))</f>
        <v/>
      </c>
      <c r="Q38" s="95" t="str">
        <f t="shared" si="3"/>
        <v xml:space="preserve"> </v>
      </c>
      <c r="R38" s="95" t="str">
        <f t="shared" si="0"/>
        <v/>
      </c>
      <c r="S38" s="95" t="str">
        <f t="shared" si="4"/>
        <v/>
      </c>
      <c r="T38" s="96" t="str">
        <f t="shared" si="5"/>
        <v xml:space="preserve"> </v>
      </c>
      <c r="U38" s="91"/>
      <c r="V38" s="101" t="str">
        <f t="shared" si="6"/>
        <v xml:space="preserve"> </v>
      </c>
      <c r="W38" s="98" t="str">
        <f t="shared" si="7"/>
        <v/>
      </c>
      <c r="X38" s="102" t="str">
        <f t="shared" si="1"/>
        <v/>
      </c>
      <c r="Y38" s="94"/>
      <c r="Z38" s="103" t="str">
        <f t="shared" si="9"/>
        <v/>
      </c>
    </row>
    <row r="39" spans="2:26" x14ac:dyDescent="0.2">
      <c r="B39" s="88">
        <f t="shared" si="8"/>
        <v>17</v>
      </c>
      <c r="C39" s="89"/>
      <c r="D39" s="61" t="str">
        <f>IF($C39="", "", INDEX('EAPG Table'!$C$8:$C$1048576, MATCH($C39, 'EAPG Table'!$B$8:$B$1048576, 0)))</f>
        <v/>
      </c>
      <c r="E39" s="90" t="str">
        <f>IF($C39="", "", INDEX('EAPG Table'!$H$8:$H$1048576, MATCH($C39, 'EAPG Table'!$B$8:$B$1048576, 0)))</f>
        <v/>
      </c>
      <c r="F39" s="91" t="str">
        <f>IF($C39="", "", INDEX('EAPG Table'!$F$8:$F$1048576, MATCH($C39, 'EAPG Table'!$B$8:$B$1048576, 0)))</f>
        <v/>
      </c>
      <c r="G39" s="92" t="str">
        <f>IF($C39="", "", INDEX('EAPG Table'!$D$8:$D$1048576, MATCH($C39, 'EAPG Table'!$B$8:$B$1048576, 0)))</f>
        <v/>
      </c>
      <c r="H39" s="91"/>
      <c r="I39" s="93"/>
      <c r="J39" s="94"/>
      <c r="K39" s="94"/>
      <c r="L39" s="94"/>
      <c r="M39" s="94"/>
      <c r="N39" s="94"/>
      <c r="O39" s="94"/>
      <c r="P39" s="95" t="str" cm="1">
        <f t="array" ref="P39">IF($C39="","",IF(I39="Yes",
           IF($B39=MATCH(MAX((IF($E$23:$E$522="",0,$E$23:$E$522))*(--($G$23:$G$522=$G39))*(--($I$23:$I$522="Yes"))),
                                                        (IF($E$23:$E$522="",0,$E$23:$E$522))*(--($G$23:$G$522=$G39))*(--($I$23:$I$522="Yes")),0),
                1,0.5),1))</f>
        <v/>
      </c>
      <c r="Q39" s="95" t="str">
        <f t="shared" si="3"/>
        <v xml:space="preserve"> </v>
      </c>
      <c r="R39" s="95" t="str">
        <f t="shared" si="0"/>
        <v/>
      </c>
      <c r="S39" s="95" t="str">
        <f t="shared" si="4"/>
        <v/>
      </c>
      <c r="T39" s="96" t="str">
        <f t="shared" si="5"/>
        <v xml:space="preserve"> </v>
      </c>
      <c r="U39" s="91"/>
      <c r="V39" s="101" t="str">
        <f t="shared" si="6"/>
        <v xml:space="preserve"> </v>
      </c>
      <c r="W39" s="98" t="str">
        <f t="shared" si="7"/>
        <v/>
      </c>
      <c r="X39" s="102" t="str">
        <f t="shared" si="1"/>
        <v/>
      </c>
      <c r="Y39" s="94"/>
      <c r="Z39" s="103" t="str">
        <f t="shared" si="9"/>
        <v/>
      </c>
    </row>
    <row r="40" spans="2:26" x14ac:dyDescent="0.2">
      <c r="B40" s="88">
        <f t="shared" si="8"/>
        <v>18</v>
      </c>
      <c r="C40" s="89"/>
      <c r="D40" s="61" t="str">
        <f>IF($C40="", "", INDEX('EAPG Table'!$C$8:$C$1048576, MATCH($C40, 'EAPG Table'!$B$8:$B$1048576, 0)))</f>
        <v/>
      </c>
      <c r="E40" s="90" t="str">
        <f>IF($C40="", "", INDEX('EAPG Table'!$H$8:$H$1048576, MATCH($C40, 'EAPG Table'!$B$8:$B$1048576, 0)))</f>
        <v/>
      </c>
      <c r="F40" s="91" t="str">
        <f>IF($C40="", "", INDEX('EAPG Table'!$F$8:$F$1048576, MATCH($C40, 'EAPG Table'!$B$8:$B$1048576, 0)))</f>
        <v/>
      </c>
      <c r="G40" s="92" t="str">
        <f>IF($C40="", "", INDEX('EAPG Table'!$D$8:$D$1048576, MATCH($C40, 'EAPG Table'!$B$8:$B$1048576, 0)))</f>
        <v/>
      </c>
      <c r="H40" s="91"/>
      <c r="I40" s="93"/>
      <c r="J40" s="94"/>
      <c r="K40" s="94"/>
      <c r="L40" s="94"/>
      <c r="M40" s="94"/>
      <c r="N40" s="94"/>
      <c r="O40" s="94"/>
      <c r="P40" s="95" t="str" cm="1">
        <f t="array" ref="P40">IF($C40="","",IF(I40="Yes",
           IF($B40=MATCH(MAX((IF($E$23:$E$522="",0,$E$23:$E$522))*(--($G$23:$G$522=$G40))*(--($I$23:$I$522="Yes"))),
                                                        (IF($E$23:$E$522="",0,$E$23:$E$522))*(--($G$23:$G$522=$G40))*(--($I$23:$I$522="Yes")),0),
                1,0.5),1))</f>
        <v/>
      </c>
      <c r="Q40" s="95" t="str">
        <f t="shared" si="3"/>
        <v xml:space="preserve"> </v>
      </c>
      <c r="R40" s="95" t="str">
        <f t="shared" si="0"/>
        <v/>
      </c>
      <c r="S40" s="95" t="str">
        <f t="shared" si="4"/>
        <v/>
      </c>
      <c r="T40" s="96" t="str">
        <f t="shared" si="5"/>
        <v xml:space="preserve"> </v>
      </c>
      <c r="U40" s="91"/>
      <c r="V40" s="101" t="str">
        <f t="shared" si="6"/>
        <v xml:space="preserve"> </v>
      </c>
      <c r="W40" s="98" t="str">
        <f t="shared" si="7"/>
        <v/>
      </c>
      <c r="X40" s="102" t="str">
        <f t="shared" si="1"/>
        <v/>
      </c>
      <c r="Y40" s="94"/>
      <c r="Z40" s="103" t="str">
        <f t="shared" si="9"/>
        <v/>
      </c>
    </row>
    <row r="41" spans="2:26" x14ac:dyDescent="0.2">
      <c r="B41" s="88">
        <f t="shared" si="8"/>
        <v>19</v>
      </c>
      <c r="C41" s="89"/>
      <c r="D41" s="61" t="str">
        <f>IF($C41="", "", INDEX('EAPG Table'!$C$8:$C$1048576, MATCH($C41, 'EAPG Table'!$B$8:$B$1048576, 0)))</f>
        <v/>
      </c>
      <c r="E41" s="90" t="str">
        <f>IF($C41="", "", INDEX('EAPG Table'!$H$8:$H$1048576, MATCH($C41, 'EAPG Table'!$B$8:$B$1048576, 0)))</f>
        <v/>
      </c>
      <c r="F41" s="91" t="str">
        <f>IF($C41="", "", INDEX('EAPG Table'!$F$8:$F$1048576, MATCH($C41, 'EAPG Table'!$B$8:$B$1048576, 0)))</f>
        <v/>
      </c>
      <c r="G41" s="92" t="str">
        <f>IF($C41="", "", INDEX('EAPG Table'!$D$8:$D$1048576, MATCH($C41, 'EAPG Table'!$B$8:$B$1048576, 0)))</f>
        <v/>
      </c>
      <c r="H41" s="91"/>
      <c r="I41" s="93"/>
      <c r="J41" s="94"/>
      <c r="K41" s="94"/>
      <c r="L41" s="94"/>
      <c r="M41" s="94"/>
      <c r="N41" s="94"/>
      <c r="O41" s="94"/>
      <c r="P41" s="95" t="str" cm="1">
        <f t="array" ref="P41">IF($C41="","",IF(I41="Yes",
           IF($B41=MATCH(MAX((IF($E$23:$E$522="",0,$E$23:$E$522))*(--($G$23:$G$522=$G41))*(--($I$23:$I$522="Yes"))),
                                                        (IF($E$23:$E$522="",0,$E$23:$E$522))*(--($G$23:$G$522=$G41))*(--($I$23:$I$522="Yes")),0),
                1,0.5),1))</f>
        <v/>
      </c>
      <c r="Q41" s="95" t="str">
        <f t="shared" si="3"/>
        <v xml:space="preserve"> </v>
      </c>
      <c r="R41" s="95" t="str">
        <f t="shared" si="0"/>
        <v/>
      </c>
      <c r="S41" s="95" t="str">
        <f t="shared" si="4"/>
        <v/>
      </c>
      <c r="T41" s="96" t="str">
        <f t="shared" si="5"/>
        <v xml:space="preserve"> </v>
      </c>
      <c r="U41" s="91"/>
      <c r="V41" s="101" t="str">
        <f t="shared" si="6"/>
        <v xml:space="preserve"> </v>
      </c>
      <c r="W41" s="98" t="str">
        <f t="shared" si="7"/>
        <v/>
      </c>
      <c r="X41" s="102" t="str">
        <f t="shared" si="1"/>
        <v/>
      </c>
      <c r="Y41" s="94"/>
      <c r="Z41" s="103" t="str">
        <f t="shared" si="9"/>
        <v/>
      </c>
    </row>
    <row r="42" spans="2:26" x14ac:dyDescent="0.2">
      <c r="B42" s="104">
        <f t="shared" si="8"/>
        <v>20</v>
      </c>
      <c r="C42" s="105"/>
      <c r="D42" s="106" t="str">
        <f>IF($C42="", "", INDEX('EAPG Table'!$C$8:$C$1048576, MATCH($C42, 'EAPG Table'!$B$8:$B$1048576, 0)))</f>
        <v/>
      </c>
      <c r="E42" s="107" t="str">
        <f>IF($C42="", "", INDEX('EAPG Table'!$H$8:$H$1048576, MATCH($C42, 'EAPG Table'!$B$8:$B$1048576, 0)))</f>
        <v/>
      </c>
      <c r="F42" s="108" t="str">
        <f>IF($C42="", "", INDEX('EAPG Table'!$F$8:$F$1048576, MATCH($C42, 'EAPG Table'!$B$8:$B$1048576, 0)))</f>
        <v/>
      </c>
      <c r="G42" s="109" t="str">
        <f>IF($C42="", "", INDEX('EAPG Table'!$D$8:$D$1048576, MATCH($C42, 'EAPG Table'!$B$8:$B$1048576, 0)))</f>
        <v/>
      </c>
      <c r="H42" s="108"/>
      <c r="I42" s="110"/>
      <c r="J42" s="111"/>
      <c r="K42" s="111"/>
      <c r="L42" s="111"/>
      <c r="M42" s="111"/>
      <c r="N42" s="111"/>
      <c r="O42" s="111"/>
      <c r="P42" s="112" t="str" cm="1">
        <f t="array" ref="P42">IF($C42="","",IF(I42="Yes",
           IF($B42=MATCH(MAX((IF($E$23:$E$522="",0,$E$23:$E$522))*(--($G$23:$G$522=$G42))*(--($I$23:$I$522="Yes"))),
                                                        (IF($E$23:$E$522="",0,$E$23:$E$522))*(--($G$23:$G$522=$G42))*(--($I$23:$I$522="Yes")),0),
                1,0.5),1))</f>
        <v/>
      </c>
      <c r="Q42" s="112" t="str">
        <f t="shared" si="3"/>
        <v xml:space="preserve"> </v>
      </c>
      <c r="R42" s="112" t="str">
        <f t="shared" si="0"/>
        <v/>
      </c>
      <c r="S42" s="112" t="str">
        <f t="shared" si="4"/>
        <v/>
      </c>
      <c r="T42" s="113" t="str">
        <f t="shared" si="5"/>
        <v xml:space="preserve"> </v>
      </c>
      <c r="U42" s="108"/>
      <c r="V42" s="114" t="str">
        <f t="shared" si="6"/>
        <v xml:space="preserve"> </v>
      </c>
      <c r="W42" s="115" t="str">
        <f t="shared" si="7"/>
        <v/>
      </c>
      <c r="X42" s="116" t="str">
        <f t="shared" si="1"/>
        <v/>
      </c>
      <c r="Y42" s="111"/>
      <c r="Z42" s="117" t="str">
        <f t="shared" si="9"/>
        <v/>
      </c>
    </row>
    <row r="43" spans="2:26" x14ac:dyDescent="0.2">
      <c r="B43" s="88">
        <f t="shared" si="8"/>
        <v>21</v>
      </c>
      <c r="C43" s="89"/>
      <c r="D43" s="61" t="str">
        <f>IF($C43="", "", INDEX('EAPG Table'!$C$8:$C$1048576, MATCH($C43, 'EAPG Table'!$B$8:$B$1048576, 0)))</f>
        <v/>
      </c>
      <c r="E43" s="90" t="str">
        <f>IF($C43="", "", INDEX('EAPG Table'!$H$8:$H$1048576, MATCH($C43, 'EAPG Table'!$B$8:$B$1048576, 0)))</f>
        <v/>
      </c>
      <c r="F43" s="91" t="str">
        <f>IF($C43="", "", INDEX('EAPG Table'!$F$8:$F$1048576, MATCH($C43, 'EAPG Table'!$B$8:$B$1048576, 0)))</f>
        <v/>
      </c>
      <c r="G43" s="92" t="str">
        <f>IF($C43="", "", INDEX('EAPG Table'!$D$8:$D$1048576, MATCH($C43, 'EAPG Table'!$B$8:$B$1048576, 0)))</f>
        <v/>
      </c>
      <c r="H43" s="91"/>
      <c r="I43" s="93"/>
      <c r="J43" s="94"/>
      <c r="K43" s="94"/>
      <c r="L43" s="94"/>
      <c r="M43" s="94"/>
      <c r="N43" s="94"/>
      <c r="O43" s="94"/>
      <c r="P43" s="95" t="str" cm="1">
        <f t="array" ref="P43">IF($C43="","",IF(I43="Yes",
           IF($B43=MATCH(MAX((IF($E$23:$E$522="",0,$E$23:$E$522))*(--($G$23:$G$522=$G43))*(--($I$23:$I$522="Yes"))),
                                                        (IF($E$23:$E$522="",0,$E$23:$E$522))*(--($G$23:$G$522=$G43))*(--($I$23:$I$522="Yes")),0),
                1,0.5),1))</f>
        <v/>
      </c>
      <c r="Q43" s="95" t="str">
        <f t="shared" si="3"/>
        <v xml:space="preserve"> </v>
      </c>
      <c r="R43" s="95" t="str">
        <f t="shared" si="0"/>
        <v/>
      </c>
      <c r="S43" s="95" t="str">
        <f t="shared" si="4"/>
        <v/>
      </c>
      <c r="T43" s="96" t="str">
        <f t="shared" si="5"/>
        <v xml:space="preserve"> </v>
      </c>
      <c r="U43" s="91"/>
      <c r="V43" s="101" t="str">
        <f t="shared" si="6"/>
        <v xml:space="preserve"> </v>
      </c>
      <c r="W43" s="98" t="str">
        <f t="shared" si="7"/>
        <v/>
      </c>
      <c r="X43" s="102" t="str">
        <f t="shared" si="1"/>
        <v/>
      </c>
      <c r="Y43" s="94"/>
      <c r="Z43" s="103" t="str">
        <f t="shared" si="9"/>
        <v/>
      </c>
    </row>
    <row r="44" spans="2:26" x14ac:dyDescent="0.2">
      <c r="B44" s="88">
        <f t="shared" si="8"/>
        <v>22</v>
      </c>
      <c r="C44" s="89"/>
      <c r="D44" s="61" t="str">
        <f>IF($C44="", "", INDEX('EAPG Table'!$C$8:$C$1048576, MATCH($C44, 'EAPG Table'!$B$8:$B$1048576, 0)))</f>
        <v/>
      </c>
      <c r="E44" s="90" t="str">
        <f>IF($C44="", "", INDEX('EAPG Table'!$H$8:$H$1048576, MATCH($C44, 'EAPG Table'!$B$8:$B$1048576, 0)))</f>
        <v/>
      </c>
      <c r="F44" s="91" t="str">
        <f>IF($C44="", "", INDEX('EAPG Table'!$F$8:$F$1048576, MATCH($C44, 'EAPG Table'!$B$8:$B$1048576, 0)))</f>
        <v/>
      </c>
      <c r="G44" s="92" t="str">
        <f>IF($C44="", "", INDEX('EAPG Table'!$D$8:$D$1048576, MATCH($C44, 'EAPG Table'!$B$8:$B$1048576, 0)))</f>
        <v/>
      </c>
      <c r="H44" s="91"/>
      <c r="I44" s="93"/>
      <c r="J44" s="94"/>
      <c r="K44" s="94"/>
      <c r="L44" s="94"/>
      <c r="M44" s="94"/>
      <c r="N44" s="94"/>
      <c r="O44" s="94"/>
      <c r="P44" s="95" t="str" cm="1">
        <f t="array" ref="P44">IF($C44="","",IF(I44="Yes",
           IF($B44=MATCH(MAX((IF($E$23:$E$522="",0,$E$23:$E$522))*(--($G$23:$G$522=$G44))*(--($I$23:$I$522="Yes"))),
                                                        (IF($E$23:$E$522="",0,$E$23:$E$522))*(--($G$23:$G$522=$G44))*(--($I$23:$I$522="Yes")),0),
                1,0.5),1))</f>
        <v/>
      </c>
      <c r="Q44" s="95" t="str">
        <f t="shared" si="3"/>
        <v xml:space="preserve"> </v>
      </c>
      <c r="R44" s="95" t="str">
        <f t="shared" si="0"/>
        <v/>
      </c>
      <c r="S44" s="95" t="str">
        <f t="shared" si="4"/>
        <v/>
      </c>
      <c r="T44" s="96" t="str">
        <f t="shared" si="5"/>
        <v xml:space="preserve"> </v>
      </c>
      <c r="U44" s="91"/>
      <c r="V44" s="101" t="str">
        <f t="shared" si="6"/>
        <v xml:space="preserve"> </v>
      </c>
      <c r="W44" s="98" t="str">
        <f t="shared" si="7"/>
        <v/>
      </c>
      <c r="X44" s="102" t="str">
        <f t="shared" si="1"/>
        <v/>
      </c>
      <c r="Y44" s="94"/>
      <c r="Z44" s="103" t="str">
        <f t="shared" si="9"/>
        <v/>
      </c>
    </row>
    <row r="45" spans="2:26" x14ac:dyDescent="0.2">
      <c r="B45" s="88">
        <f t="shared" si="8"/>
        <v>23</v>
      </c>
      <c r="C45" s="89"/>
      <c r="D45" s="61" t="str">
        <f>IF($C45="", "", INDEX('EAPG Table'!$C$8:$C$1048576, MATCH($C45, 'EAPG Table'!$B$8:$B$1048576, 0)))</f>
        <v/>
      </c>
      <c r="E45" s="90" t="str">
        <f>IF($C45="", "", INDEX('EAPG Table'!$H$8:$H$1048576, MATCH($C45, 'EAPG Table'!$B$8:$B$1048576, 0)))</f>
        <v/>
      </c>
      <c r="F45" s="91" t="str">
        <f>IF($C45="", "", INDEX('EAPG Table'!$F$8:$F$1048576, MATCH($C45, 'EAPG Table'!$B$8:$B$1048576, 0)))</f>
        <v/>
      </c>
      <c r="G45" s="92" t="str">
        <f>IF($C45="", "", INDEX('EAPG Table'!$D$8:$D$1048576, MATCH($C45, 'EAPG Table'!$B$8:$B$1048576, 0)))</f>
        <v/>
      </c>
      <c r="H45" s="91"/>
      <c r="I45" s="93"/>
      <c r="J45" s="94"/>
      <c r="K45" s="94"/>
      <c r="L45" s="94"/>
      <c r="M45" s="94"/>
      <c r="N45" s="94"/>
      <c r="O45" s="94"/>
      <c r="P45" s="95" t="str" cm="1">
        <f t="array" ref="P45">IF($C45="","",IF(I45="Yes",
           IF($B45=MATCH(MAX((IF($E$23:$E$522="",0,$E$23:$E$522))*(--($G$23:$G$522=$G45))*(--($I$23:$I$522="Yes"))),
                                                        (IF($E$23:$E$522="",0,$E$23:$E$522))*(--($G$23:$G$522=$G45))*(--($I$23:$I$522="Yes")),0),
                1,0.5),1))</f>
        <v/>
      </c>
      <c r="Q45" s="95" t="str">
        <f t="shared" si="3"/>
        <v xml:space="preserve"> </v>
      </c>
      <c r="R45" s="95" t="str">
        <f t="shared" si="0"/>
        <v/>
      </c>
      <c r="S45" s="95" t="str">
        <f t="shared" si="4"/>
        <v/>
      </c>
      <c r="T45" s="96" t="str">
        <f t="shared" si="5"/>
        <v xml:space="preserve"> </v>
      </c>
      <c r="U45" s="91"/>
      <c r="V45" s="101" t="str">
        <f t="shared" si="6"/>
        <v xml:space="preserve"> </v>
      </c>
      <c r="W45" s="98" t="str">
        <f t="shared" si="7"/>
        <v/>
      </c>
      <c r="X45" s="102" t="str">
        <f t="shared" si="1"/>
        <v/>
      </c>
      <c r="Y45" s="94"/>
      <c r="Z45" s="103" t="str">
        <f t="shared" si="9"/>
        <v/>
      </c>
    </row>
    <row r="46" spans="2:26" x14ac:dyDescent="0.2">
      <c r="B46" s="88">
        <f t="shared" si="8"/>
        <v>24</v>
      </c>
      <c r="C46" s="89"/>
      <c r="D46" s="61" t="str">
        <f>IF($C46="", "", INDEX('EAPG Table'!$C$8:$C$1048576, MATCH($C46, 'EAPG Table'!$B$8:$B$1048576, 0)))</f>
        <v/>
      </c>
      <c r="E46" s="90" t="str">
        <f>IF($C46="", "", INDEX('EAPG Table'!$H$8:$H$1048576, MATCH($C46, 'EAPG Table'!$B$8:$B$1048576, 0)))</f>
        <v/>
      </c>
      <c r="F46" s="91" t="str">
        <f>IF($C46="", "", INDEX('EAPG Table'!$F$8:$F$1048576, MATCH($C46, 'EAPG Table'!$B$8:$B$1048576, 0)))</f>
        <v/>
      </c>
      <c r="G46" s="92" t="str">
        <f>IF($C46="", "", INDEX('EAPG Table'!$D$8:$D$1048576, MATCH($C46, 'EAPG Table'!$B$8:$B$1048576, 0)))</f>
        <v/>
      </c>
      <c r="H46" s="91"/>
      <c r="I46" s="93"/>
      <c r="J46" s="94"/>
      <c r="K46" s="94"/>
      <c r="L46" s="94"/>
      <c r="M46" s="94"/>
      <c r="N46" s="94"/>
      <c r="O46" s="94"/>
      <c r="P46" s="95" t="str" cm="1">
        <f t="array" ref="P46">IF($C46="","",IF(I46="Yes",
           IF($B46=MATCH(MAX((IF($E$23:$E$522="",0,$E$23:$E$522))*(--($G$23:$G$522=$G46))*(--($I$23:$I$522="Yes"))),
                                                        (IF($E$23:$E$522="",0,$E$23:$E$522))*(--($G$23:$G$522=$G46))*(--($I$23:$I$522="Yes")),0),
                1,0.5),1))</f>
        <v/>
      </c>
      <c r="Q46" s="95" t="str">
        <f t="shared" si="3"/>
        <v xml:space="preserve"> </v>
      </c>
      <c r="R46" s="95" t="str">
        <f t="shared" si="0"/>
        <v/>
      </c>
      <c r="S46" s="95" t="str">
        <f t="shared" si="4"/>
        <v/>
      </c>
      <c r="T46" s="96" t="str">
        <f t="shared" si="5"/>
        <v xml:space="preserve"> </v>
      </c>
      <c r="U46" s="91"/>
      <c r="V46" s="101" t="str">
        <f t="shared" si="6"/>
        <v xml:space="preserve"> </v>
      </c>
      <c r="W46" s="98" t="str">
        <f t="shared" si="7"/>
        <v/>
      </c>
      <c r="X46" s="102" t="str">
        <f t="shared" si="1"/>
        <v/>
      </c>
      <c r="Y46" s="94"/>
      <c r="Z46" s="103" t="str">
        <f t="shared" si="9"/>
        <v/>
      </c>
    </row>
    <row r="47" spans="2:26" x14ac:dyDescent="0.2">
      <c r="B47" s="104">
        <f t="shared" si="8"/>
        <v>25</v>
      </c>
      <c r="C47" s="105"/>
      <c r="D47" s="106" t="str">
        <f>IF($C47="", "", INDEX('EAPG Table'!$C$8:$C$1048576, MATCH($C47, 'EAPG Table'!$B$8:$B$1048576, 0)))</f>
        <v/>
      </c>
      <c r="E47" s="107" t="str">
        <f>IF($C47="", "", INDEX('EAPG Table'!$H$8:$H$1048576, MATCH($C47, 'EAPG Table'!$B$8:$B$1048576, 0)))</f>
        <v/>
      </c>
      <c r="F47" s="108" t="str">
        <f>IF($C47="", "", INDEX('EAPG Table'!$F$8:$F$1048576, MATCH($C47, 'EAPG Table'!$B$8:$B$1048576, 0)))</f>
        <v/>
      </c>
      <c r="G47" s="109" t="str">
        <f>IF($C47="", "", INDEX('EAPG Table'!$D$8:$D$1048576, MATCH($C47, 'EAPG Table'!$B$8:$B$1048576, 0)))</f>
        <v/>
      </c>
      <c r="H47" s="108"/>
      <c r="I47" s="110"/>
      <c r="J47" s="111"/>
      <c r="K47" s="111"/>
      <c r="L47" s="111"/>
      <c r="M47" s="111"/>
      <c r="N47" s="111"/>
      <c r="O47" s="111"/>
      <c r="P47" s="112" t="str" cm="1">
        <f t="array" ref="P47">IF($C47="","",IF(I47="Yes",
           IF($B47=MATCH(MAX((IF($E$23:$E$522="",0,$E$23:$E$522))*(--($G$23:$G$522=$G47))*(--($I$23:$I$522="Yes"))),
                                                        (IF($E$23:$E$522="",0,$E$23:$E$522))*(--($G$23:$G$522=$G47))*(--($I$23:$I$522="Yes")),0),
                1,0.5),1))</f>
        <v/>
      </c>
      <c r="Q47" s="112" t="str">
        <f t="shared" si="3"/>
        <v xml:space="preserve"> </v>
      </c>
      <c r="R47" s="112" t="str">
        <f t="shared" si="0"/>
        <v/>
      </c>
      <c r="S47" s="112" t="str">
        <f t="shared" si="4"/>
        <v/>
      </c>
      <c r="T47" s="113" t="str">
        <f t="shared" si="5"/>
        <v xml:space="preserve"> </v>
      </c>
      <c r="U47" s="108"/>
      <c r="V47" s="114" t="str">
        <f t="shared" si="6"/>
        <v xml:space="preserve"> </v>
      </c>
      <c r="W47" s="115" t="str">
        <f t="shared" si="7"/>
        <v/>
      </c>
      <c r="X47" s="116" t="str">
        <f t="shared" si="1"/>
        <v/>
      </c>
      <c r="Y47" s="111"/>
      <c r="Z47" s="117" t="str">
        <f t="shared" si="9"/>
        <v/>
      </c>
    </row>
    <row r="48" spans="2:26" x14ac:dyDescent="0.2">
      <c r="B48" s="88">
        <f t="shared" si="8"/>
        <v>26</v>
      </c>
      <c r="C48" s="89"/>
      <c r="D48" s="61" t="str">
        <f>IF($C48="", "", INDEX('EAPG Table'!$C$8:$C$1048576, MATCH($C48, 'EAPG Table'!$B$8:$B$1048576, 0)))</f>
        <v/>
      </c>
      <c r="E48" s="90" t="str">
        <f>IF($C48="", "", INDEX('EAPG Table'!$H$8:$H$1048576, MATCH($C48, 'EAPG Table'!$B$8:$B$1048576, 0)))</f>
        <v/>
      </c>
      <c r="F48" s="91" t="str">
        <f>IF($C48="", "", INDEX('EAPG Table'!$F$8:$F$1048576, MATCH($C48, 'EAPG Table'!$B$8:$B$1048576, 0)))</f>
        <v/>
      </c>
      <c r="G48" s="92" t="str">
        <f>IF($C48="", "", INDEX('EAPG Table'!$D$8:$D$1048576, MATCH($C48, 'EAPG Table'!$B$8:$B$1048576, 0)))</f>
        <v/>
      </c>
      <c r="H48" s="91"/>
      <c r="I48" s="93"/>
      <c r="J48" s="94"/>
      <c r="K48" s="94"/>
      <c r="L48" s="94"/>
      <c r="M48" s="94"/>
      <c r="N48" s="94"/>
      <c r="O48" s="94"/>
      <c r="P48" s="95" t="str" cm="1">
        <f t="array" ref="P48">IF($C48="","",IF(I48="Yes",
           IF($B48=MATCH(MAX((IF($E$23:$E$522="",0,$E$23:$E$522))*(--($G$23:$G$522=$G48))*(--($I$23:$I$522="Yes"))),
                                                        (IF($E$23:$E$522="",0,$E$23:$E$522))*(--($G$23:$G$522=$G48))*(--($I$23:$I$522="Yes")),0),
                1,0.5),1))</f>
        <v/>
      </c>
      <c r="Q48" s="95" t="str">
        <f t="shared" si="3"/>
        <v xml:space="preserve"> </v>
      </c>
      <c r="R48" s="95" t="str">
        <f t="shared" si="0"/>
        <v/>
      </c>
      <c r="S48" s="95" t="str">
        <f t="shared" si="4"/>
        <v/>
      </c>
      <c r="T48" s="96" t="str">
        <f t="shared" si="5"/>
        <v xml:space="preserve"> </v>
      </c>
      <c r="U48" s="91"/>
      <c r="V48" s="101" t="str">
        <f t="shared" si="6"/>
        <v xml:space="preserve"> </v>
      </c>
      <c r="W48" s="98" t="str">
        <f t="shared" si="7"/>
        <v/>
      </c>
      <c r="X48" s="102" t="str">
        <f t="shared" si="1"/>
        <v/>
      </c>
      <c r="Y48" s="94"/>
      <c r="Z48" s="103" t="str">
        <f t="shared" si="9"/>
        <v/>
      </c>
    </row>
    <row r="49" spans="2:26" x14ac:dyDescent="0.2">
      <c r="B49" s="88">
        <f t="shared" si="8"/>
        <v>27</v>
      </c>
      <c r="C49" s="89"/>
      <c r="D49" s="61" t="str">
        <f>IF($C49="", "", INDEX('EAPG Table'!$C$8:$C$1048576, MATCH($C49, 'EAPG Table'!$B$8:$B$1048576, 0)))</f>
        <v/>
      </c>
      <c r="E49" s="90" t="str">
        <f>IF($C49="", "", INDEX('EAPG Table'!$H$8:$H$1048576, MATCH($C49, 'EAPG Table'!$B$8:$B$1048576, 0)))</f>
        <v/>
      </c>
      <c r="F49" s="91" t="str">
        <f>IF($C49="", "", INDEX('EAPG Table'!$F$8:$F$1048576, MATCH($C49, 'EAPG Table'!$B$8:$B$1048576, 0)))</f>
        <v/>
      </c>
      <c r="G49" s="92" t="str">
        <f>IF($C49="", "", INDEX('EAPG Table'!$D$8:$D$1048576, MATCH($C49, 'EAPG Table'!$B$8:$B$1048576, 0)))</f>
        <v/>
      </c>
      <c r="H49" s="91"/>
      <c r="I49" s="93"/>
      <c r="J49" s="94"/>
      <c r="K49" s="94"/>
      <c r="L49" s="94"/>
      <c r="M49" s="94"/>
      <c r="N49" s="94"/>
      <c r="O49" s="94"/>
      <c r="P49" s="95" t="str" cm="1">
        <f t="array" ref="P49">IF($C49="","",IF(I49="Yes",
           IF($B49=MATCH(MAX((IF($E$23:$E$522="",0,$E$23:$E$522))*(--($G$23:$G$522=$G49))*(--($I$23:$I$522="Yes"))),
                                                        (IF($E$23:$E$522="",0,$E$23:$E$522))*(--($G$23:$G$522=$G49))*(--($I$23:$I$522="Yes")),0),
                1,0.5),1))</f>
        <v/>
      </c>
      <c r="Q49" s="95" t="str">
        <f t="shared" si="3"/>
        <v xml:space="preserve"> </v>
      </c>
      <c r="R49" s="95" t="str">
        <f t="shared" si="0"/>
        <v/>
      </c>
      <c r="S49" s="95" t="str">
        <f t="shared" si="4"/>
        <v/>
      </c>
      <c r="T49" s="96" t="str">
        <f t="shared" si="5"/>
        <v xml:space="preserve"> </v>
      </c>
      <c r="U49" s="91"/>
      <c r="V49" s="101" t="str">
        <f t="shared" si="6"/>
        <v xml:space="preserve"> </v>
      </c>
      <c r="W49" s="98" t="str">
        <f t="shared" si="7"/>
        <v/>
      </c>
      <c r="X49" s="102" t="str">
        <f t="shared" si="1"/>
        <v/>
      </c>
      <c r="Y49" s="94"/>
      <c r="Z49" s="103" t="str">
        <f t="shared" si="9"/>
        <v/>
      </c>
    </row>
    <row r="50" spans="2:26" x14ac:dyDescent="0.2">
      <c r="B50" s="88">
        <f t="shared" si="8"/>
        <v>28</v>
      </c>
      <c r="C50" s="89"/>
      <c r="D50" s="61" t="str">
        <f>IF($C50="", "", INDEX('EAPG Table'!$C$8:$C$1048576, MATCH($C50, 'EAPG Table'!$B$8:$B$1048576, 0)))</f>
        <v/>
      </c>
      <c r="E50" s="90" t="str">
        <f>IF($C50="", "", INDEX('EAPG Table'!$H$8:$H$1048576, MATCH($C50, 'EAPG Table'!$B$8:$B$1048576, 0)))</f>
        <v/>
      </c>
      <c r="F50" s="91" t="str">
        <f>IF($C50="", "", INDEX('EAPG Table'!$F$8:$F$1048576, MATCH($C50, 'EAPG Table'!$B$8:$B$1048576, 0)))</f>
        <v/>
      </c>
      <c r="G50" s="92" t="str">
        <f>IF($C50="", "", INDEX('EAPG Table'!$D$8:$D$1048576, MATCH($C50, 'EAPG Table'!$B$8:$B$1048576, 0)))</f>
        <v/>
      </c>
      <c r="H50" s="91"/>
      <c r="I50" s="93"/>
      <c r="J50" s="94"/>
      <c r="K50" s="94"/>
      <c r="L50" s="94"/>
      <c r="M50" s="94"/>
      <c r="N50" s="94"/>
      <c r="O50" s="94"/>
      <c r="P50" s="95" t="str" cm="1">
        <f t="array" ref="P50">IF($C50="","",IF(I50="Yes",
           IF($B50=MATCH(MAX((IF($E$23:$E$522="",0,$E$23:$E$522))*(--($G$23:$G$522=$G50))*(--($I$23:$I$522="Yes"))),
                                                        (IF($E$23:$E$522="",0,$E$23:$E$522))*(--($G$23:$G$522=$G50))*(--($I$23:$I$522="Yes")),0),
                1,0.5),1))</f>
        <v/>
      </c>
      <c r="Q50" s="95" t="str">
        <f t="shared" si="3"/>
        <v xml:space="preserve"> </v>
      </c>
      <c r="R50" s="95" t="str">
        <f t="shared" si="0"/>
        <v/>
      </c>
      <c r="S50" s="95" t="str">
        <f t="shared" si="4"/>
        <v/>
      </c>
      <c r="T50" s="96" t="str">
        <f t="shared" si="5"/>
        <v xml:space="preserve"> </v>
      </c>
      <c r="U50" s="91"/>
      <c r="V50" s="101" t="str">
        <f t="shared" si="6"/>
        <v xml:space="preserve"> </v>
      </c>
      <c r="W50" s="98" t="str">
        <f t="shared" si="7"/>
        <v/>
      </c>
      <c r="X50" s="102" t="str">
        <f t="shared" si="1"/>
        <v/>
      </c>
      <c r="Y50" s="94"/>
      <c r="Z50" s="103" t="str">
        <f t="shared" si="9"/>
        <v/>
      </c>
    </row>
    <row r="51" spans="2:26" x14ac:dyDescent="0.2">
      <c r="B51" s="88">
        <f t="shared" si="8"/>
        <v>29</v>
      </c>
      <c r="C51" s="89"/>
      <c r="D51" s="61" t="str">
        <f>IF($C51="", "", INDEX('EAPG Table'!$C$8:$C$1048576, MATCH($C51, 'EAPG Table'!$B$8:$B$1048576, 0)))</f>
        <v/>
      </c>
      <c r="E51" s="90" t="str">
        <f>IF($C51="", "", INDEX('EAPG Table'!$H$8:$H$1048576, MATCH($C51, 'EAPG Table'!$B$8:$B$1048576, 0)))</f>
        <v/>
      </c>
      <c r="F51" s="91" t="str">
        <f>IF($C51="", "", INDEX('EAPG Table'!$F$8:$F$1048576, MATCH($C51, 'EAPG Table'!$B$8:$B$1048576, 0)))</f>
        <v/>
      </c>
      <c r="G51" s="92" t="str">
        <f>IF($C51="", "", INDEX('EAPG Table'!$D$8:$D$1048576, MATCH($C51, 'EAPG Table'!$B$8:$B$1048576, 0)))</f>
        <v/>
      </c>
      <c r="H51" s="91"/>
      <c r="I51" s="93"/>
      <c r="J51" s="94"/>
      <c r="K51" s="94"/>
      <c r="L51" s="94"/>
      <c r="M51" s="94"/>
      <c r="N51" s="94"/>
      <c r="O51" s="94"/>
      <c r="P51" s="95" t="str" cm="1">
        <f t="array" ref="P51">IF($C51="","",IF(I51="Yes",
           IF($B51=MATCH(MAX((IF($E$23:$E$522="",0,$E$23:$E$522))*(--($G$23:$G$522=$G51))*(--($I$23:$I$522="Yes"))),
                                                        (IF($E$23:$E$522="",0,$E$23:$E$522))*(--($G$23:$G$522=$G51))*(--($I$23:$I$522="Yes")),0),
                1,0.5),1))</f>
        <v/>
      </c>
      <c r="Q51" s="95" t="str">
        <f t="shared" si="3"/>
        <v xml:space="preserve"> </v>
      </c>
      <c r="R51" s="95" t="str">
        <f t="shared" si="0"/>
        <v/>
      </c>
      <c r="S51" s="95" t="str">
        <f t="shared" si="4"/>
        <v/>
      </c>
      <c r="T51" s="96" t="str">
        <f t="shared" si="5"/>
        <v xml:space="preserve"> </v>
      </c>
      <c r="U51" s="91"/>
      <c r="V51" s="101" t="str">
        <f t="shared" si="6"/>
        <v xml:space="preserve"> </v>
      </c>
      <c r="W51" s="98" t="str">
        <f t="shared" si="7"/>
        <v/>
      </c>
      <c r="X51" s="102" t="str">
        <f t="shared" si="1"/>
        <v/>
      </c>
      <c r="Y51" s="94"/>
      <c r="Z51" s="103" t="str">
        <f t="shared" si="9"/>
        <v/>
      </c>
    </row>
    <row r="52" spans="2:26" x14ac:dyDescent="0.2">
      <c r="B52" s="104">
        <f t="shared" si="8"/>
        <v>30</v>
      </c>
      <c r="C52" s="105"/>
      <c r="D52" s="106" t="str">
        <f>IF($C52="", "", INDEX('EAPG Table'!$C$8:$C$1048576, MATCH($C52, 'EAPG Table'!$B$8:$B$1048576, 0)))</f>
        <v/>
      </c>
      <c r="E52" s="107" t="str">
        <f>IF($C52="", "", INDEX('EAPG Table'!$H$8:$H$1048576, MATCH($C52, 'EAPG Table'!$B$8:$B$1048576, 0)))</f>
        <v/>
      </c>
      <c r="F52" s="108" t="str">
        <f>IF($C52="", "", INDEX('EAPG Table'!$F$8:$F$1048576, MATCH($C52, 'EAPG Table'!$B$8:$B$1048576, 0)))</f>
        <v/>
      </c>
      <c r="G52" s="109" t="str">
        <f>IF($C52="", "", INDEX('EAPG Table'!$D$8:$D$1048576, MATCH($C52, 'EAPG Table'!$B$8:$B$1048576, 0)))</f>
        <v/>
      </c>
      <c r="H52" s="108"/>
      <c r="I52" s="110"/>
      <c r="J52" s="111"/>
      <c r="K52" s="111"/>
      <c r="L52" s="111"/>
      <c r="M52" s="111"/>
      <c r="N52" s="111"/>
      <c r="O52" s="111"/>
      <c r="P52" s="112" t="str" cm="1">
        <f t="array" ref="P52">IF($C52="","",IF(I52="Yes",
           IF($B52=MATCH(MAX((IF($E$23:$E$522="",0,$E$23:$E$522))*(--($G$23:$G$522=$G52))*(--($I$23:$I$522="Yes"))),
                                                        (IF($E$23:$E$522="",0,$E$23:$E$522))*(--($G$23:$G$522=$G52))*(--($I$23:$I$522="Yes")),0),
                1,0.5),1))</f>
        <v/>
      </c>
      <c r="Q52" s="112" t="str">
        <f t="shared" si="3"/>
        <v xml:space="preserve"> </v>
      </c>
      <c r="R52" s="112" t="str">
        <f t="shared" si="0"/>
        <v/>
      </c>
      <c r="S52" s="112" t="str">
        <f t="shared" si="4"/>
        <v/>
      </c>
      <c r="T52" s="113" t="str">
        <f t="shared" si="5"/>
        <v xml:space="preserve"> </v>
      </c>
      <c r="U52" s="108"/>
      <c r="V52" s="114" t="str">
        <f t="shared" si="6"/>
        <v xml:space="preserve"> </v>
      </c>
      <c r="W52" s="115" t="str">
        <f t="shared" si="7"/>
        <v/>
      </c>
      <c r="X52" s="116" t="str">
        <f t="shared" si="1"/>
        <v/>
      </c>
      <c r="Y52" s="111"/>
      <c r="Z52" s="117" t="str">
        <f t="shared" si="9"/>
        <v/>
      </c>
    </row>
    <row r="53" spans="2:26" x14ac:dyDescent="0.2">
      <c r="B53" s="88">
        <f t="shared" si="8"/>
        <v>31</v>
      </c>
      <c r="C53" s="89"/>
      <c r="D53" s="61" t="str">
        <f>IF($C53="", "", INDEX('EAPG Table'!$C$8:$C$1048576, MATCH($C53, 'EAPG Table'!$B$8:$B$1048576, 0)))</f>
        <v/>
      </c>
      <c r="E53" s="90" t="str">
        <f>IF($C53="", "", INDEX('EAPG Table'!$H$8:$H$1048576, MATCH($C53, 'EAPG Table'!$B$8:$B$1048576, 0)))</f>
        <v/>
      </c>
      <c r="F53" s="91" t="str">
        <f>IF($C53="", "", INDEX('EAPG Table'!$F$8:$F$1048576, MATCH($C53, 'EAPG Table'!$B$8:$B$1048576, 0)))</f>
        <v/>
      </c>
      <c r="G53" s="92" t="str">
        <f>IF($C53="", "", INDEX('EAPG Table'!$D$8:$D$1048576, MATCH($C53, 'EAPG Table'!$B$8:$B$1048576, 0)))</f>
        <v/>
      </c>
      <c r="H53" s="91"/>
      <c r="I53" s="93"/>
      <c r="J53" s="94"/>
      <c r="K53" s="94"/>
      <c r="L53" s="94"/>
      <c r="M53" s="94"/>
      <c r="N53" s="94"/>
      <c r="O53" s="94"/>
      <c r="P53" s="95" t="str" cm="1">
        <f t="array" ref="P53">IF($C53="","",IF(I53="Yes",
           IF($B53=MATCH(MAX((IF($E$23:$E$522="",0,$E$23:$E$522))*(--($G$23:$G$522=$G53))*(--($I$23:$I$522="Yes"))),
                                                        (IF($E$23:$E$522="",0,$E$23:$E$522))*(--($G$23:$G$522=$G53))*(--($I$23:$I$522="Yes")),0),
                1,0.5),1))</f>
        <v/>
      </c>
      <c r="Q53" s="95" t="str">
        <f t="shared" si="3"/>
        <v xml:space="preserve"> </v>
      </c>
      <c r="R53" s="95" t="str">
        <f t="shared" si="0"/>
        <v/>
      </c>
      <c r="S53" s="95" t="str">
        <f t="shared" si="4"/>
        <v/>
      </c>
      <c r="T53" s="96" t="str">
        <f t="shared" si="5"/>
        <v xml:space="preserve"> </v>
      </c>
      <c r="U53" s="91"/>
      <c r="V53" s="101" t="str">
        <f t="shared" si="6"/>
        <v xml:space="preserve"> </v>
      </c>
      <c r="W53" s="98" t="str">
        <f t="shared" si="7"/>
        <v/>
      </c>
      <c r="X53" s="102" t="str">
        <f t="shared" si="1"/>
        <v/>
      </c>
      <c r="Y53" s="94"/>
      <c r="Z53" s="103" t="str">
        <f t="shared" si="9"/>
        <v/>
      </c>
    </row>
    <row r="54" spans="2:26" x14ac:dyDescent="0.2">
      <c r="B54" s="88">
        <f t="shared" si="8"/>
        <v>32</v>
      </c>
      <c r="C54" s="89"/>
      <c r="D54" s="61" t="str">
        <f>IF($C54="", "", INDEX('EAPG Table'!$C$8:$C$1048576, MATCH($C54, 'EAPG Table'!$B$8:$B$1048576, 0)))</f>
        <v/>
      </c>
      <c r="E54" s="90" t="str">
        <f>IF($C54="", "", INDEX('EAPG Table'!$H$8:$H$1048576, MATCH($C54, 'EAPG Table'!$B$8:$B$1048576, 0)))</f>
        <v/>
      </c>
      <c r="F54" s="91" t="str">
        <f>IF($C54="", "", INDEX('EAPG Table'!$F$8:$F$1048576, MATCH($C54, 'EAPG Table'!$B$8:$B$1048576, 0)))</f>
        <v/>
      </c>
      <c r="G54" s="92" t="str">
        <f>IF($C54="", "", INDEX('EAPG Table'!$D$8:$D$1048576, MATCH($C54, 'EAPG Table'!$B$8:$B$1048576, 0)))</f>
        <v/>
      </c>
      <c r="H54" s="91"/>
      <c r="I54" s="93"/>
      <c r="J54" s="94"/>
      <c r="K54" s="94"/>
      <c r="L54" s="94"/>
      <c r="M54" s="94"/>
      <c r="N54" s="94"/>
      <c r="O54" s="94"/>
      <c r="P54" s="95" t="str" cm="1">
        <f t="array" ref="P54">IF($C54="","",IF(I54="Yes",
           IF($B54=MATCH(MAX((IF($E$23:$E$522="",0,$E$23:$E$522))*(--($G$23:$G$522=$G54))*(--($I$23:$I$522="Yes"))),
                                                        (IF($E$23:$E$522="",0,$E$23:$E$522))*(--($G$23:$G$522=$G54))*(--($I$23:$I$522="Yes")),0),
                1,0.5),1))</f>
        <v/>
      </c>
      <c r="Q54" s="95" t="str">
        <f t="shared" si="3"/>
        <v xml:space="preserve"> </v>
      </c>
      <c r="R54" s="95" t="str">
        <f t="shared" si="0"/>
        <v/>
      </c>
      <c r="S54" s="95" t="str">
        <f t="shared" si="4"/>
        <v/>
      </c>
      <c r="T54" s="96" t="str">
        <f t="shared" si="5"/>
        <v xml:space="preserve"> </v>
      </c>
      <c r="U54" s="91"/>
      <c r="V54" s="101" t="str">
        <f t="shared" si="6"/>
        <v xml:space="preserve"> </v>
      </c>
      <c r="W54" s="98" t="str">
        <f t="shared" si="7"/>
        <v/>
      </c>
      <c r="X54" s="102" t="str">
        <f t="shared" si="1"/>
        <v/>
      </c>
      <c r="Y54" s="94"/>
      <c r="Z54" s="103" t="str">
        <f t="shared" si="9"/>
        <v/>
      </c>
    </row>
    <row r="55" spans="2:26" x14ac:dyDescent="0.2">
      <c r="B55" s="88">
        <f t="shared" si="8"/>
        <v>33</v>
      </c>
      <c r="C55" s="89"/>
      <c r="D55" s="61" t="str">
        <f>IF($C55="", "", INDEX('EAPG Table'!$C$8:$C$1048576, MATCH($C55, 'EAPG Table'!$B$8:$B$1048576, 0)))</f>
        <v/>
      </c>
      <c r="E55" s="90" t="str">
        <f>IF($C55="", "", INDEX('EAPG Table'!$H$8:$H$1048576, MATCH($C55, 'EAPG Table'!$B$8:$B$1048576, 0)))</f>
        <v/>
      </c>
      <c r="F55" s="91" t="str">
        <f>IF($C55="", "", INDEX('EAPG Table'!$F$8:$F$1048576, MATCH($C55, 'EAPG Table'!$B$8:$B$1048576, 0)))</f>
        <v/>
      </c>
      <c r="G55" s="92" t="str">
        <f>IF($C55="", "", INDEX('EAPG Table'!$D$8:$D$1048576, MATCH($C55, 'EAPG Table'!$B$8:$B$1048576, 0)))</f>
        <v/>
      </c>
      <c r="H55" s="91"/>
      <c r="I55" s="93"/>
      <c r="J55" s="94"/>
      <c r="K55" s="94"/>
      <c r="L55" s="94"/>
      <c r="M55" s="94"/>
      <c r="N55" s="94"/>
      <c r="O55" s="94"/>
      <c r="P55" s="95" t="str" cm="1">
        <f t="array" ref="P55">IF($C55="","",IF(I55="Yes",
           IF($B55=MATCH(MAX((IF($E$23:$E$522="",0,$E$23:$E$522))*(--($G$23:$G$522=$G55))*(--($I$23:$I$522="Yes"))),
                                                        (IF($E$23:$E$522="",0,$E$23:$E$522))*(--($G$23:$G$522=$G55))*(--($I$23:$I$522="Yes")),0),
                1,0.5),1))</f>
        <v/>
      </c>
      <c r="Q55" s="95" t="str">
        <f t="shared" si="3"/>
        <v xml:space="preserve"> </v>
      </c>
      <c r="R55" s="95" t="str">
        <f t="shared" si="0"/>
        <v/>
      </c>
      <c r="S55" s="95" t="str">
        <f t="shared" si="4"/>
        <v/>
      </c>
      <c r="T55" s="96" t="str">
        <f t="shared" si="5"/>
        <v xml:space="preserve"> </v>
      </c>
      <c r="U55" s="91"/>
      <c r="V55" s="101" t="str">
        <f t="shared" si="6"/>
        <v xml:space="preserve"> </v>
      </c>
      <c r="W55" s="98" t="str">
        <f t="shared" si="7"/>
        <v/>
      </c>
      <c r="X55" s="102" t="str">
        <f t="shared" si="1"/>
        <v/>
      </c>
      <c r="Y55" s="94"/>
      <c r="Z55" s="103" t="str">
        <f t="shared" si="9"/>
        <v/>
      </c>
    </row>
    <row r="56" spans="2:26" x14ac:dyDescent="0.2">
      <c r="B56" s="88">
        <f t="shared" si="8"/>
        <v>34</v>
      </c>
      <c r="C56" s="89"/>
      <c r="D56" s="61" t="str">
        <f>IF($C56="", "", INDEX('EAPG Table'!$C$8:$C$1048576, MATCH($C56, 'EAPG Table'!$B$8:$B$1048576, 0)))</f>
        <v/>
      </c>
      <c r="E56" s="90" t="str">
        <f>IF($C56="", "", INDEX('EAPG Table'!$H$8:$H$1048576, MATCH($C56, 'EAPG Table'!$B$8:$B$1048576, 0)))</f>
        <v/>
      </c>
      <c r="F56" s="91" t="str">
        <f>IF($C56="", "", INDEX('EAPG Table'!$F$8:$F$1048576, MATCH($C56, 'EAPG Table'!$B$8:$B$1048576, 0)))</f>
        <v/>
      </c>
      <c r="G56" s="92" t="str">
        <f>IF($C56="", "", INDEX('EAPG Table'!$D$8:$D$1048576, MATCH($C56, 'EAPG Table'!$B$8:$B$1048576, 0)))</f>
        <v/>
      </c>
      <c r="H56" s="91"/>
      <c r="I56" s="93"/>
      <c r="J56" s="94"/>
      <c r="K56" s="94"/>
      <c r="L56" s="94"/>
      <c r="M56" s="94"/>
      <c r="N56" s="94"/>
      <c r="O56" s="94"/>
      <c r="P56" s="95" t="str" cm="1">
        <f t="array" ref="P56">IF($C56="","",IF(I56="Yes",
           IF($B56=MATCH(MAX((IF($E$23:$E$522="",0,$E$23:$E$522))*(--($G$23:$G$522=$G56))*(--($I$23:$I$522="Yes"))),
                                                        (IF($E$23:$E$522="",0,$E$23:$E$522))*(--($G$23:$G$522=$G56))*(--($I$23:$I$522="Yes")),0),
                1,0.5),1))</f>
        <v/>
      </c>
      <c r="Q56" s="95" t="str">
        <f t="shared" si="3"/>
        <v xml:space="preserve"> </v>
      </c>
      <c r="R56" s="95" t="str">
        <f t="shared" si="0"/>
        <v/>
      </c>
      <c r="S56" s="95" t="str">
        <f t="shared" si="4"/>
        <v/>
      </c>
      <c r="T56" s="96" t="str">
        <f t="shared" si="5"/>
        <v xml:space="preserve"> </v>
      </c>
      <c r="U56" s="91"/>
      <c r="V56" s="101" t="str">
        <f t="shared" si="6"/>
        <v xml:space="preserve"> </v>
      </c>
      <c r="W56" s="98" t="str">
        <f t="shared" si="7"/>
        <v/>
      </c>
      <c r="X56" s="102" t="str">
        <f t="shared" si="1"/>
        <v/>
      </c>
      <c r="Y56" s="94"/>
      <c r="Z56" s="103" t="str">
        <f t="shared" si="9"/>
        <v/>
      </c>
    </row>
    <row r="57" spans="2:26" x14ac:dyDescent="0.2">
      <c r="B57" s="104">
        <f t="shared" si="8"/>
        <v>35</v>
      </c>
      <c r="C57" s="105"/>
      <c r="D57" s="106" t="str">
        <f>IF($C57="", "", INDEX('EAPG Table'!$C$8:$C$1048576, MATCH($C57, 'EAPG Table'!$B$8:$B$1048576, 0)))</f>
        <v/>
      </c>
      <c r="E57" s="107" t="str">
        <f>IF($C57="", "", INDEX('EAPG Table'!$H$8:$H$1048576, MATCH($C57, 'EAPG Table'!$B$8:$B$1048576, 0)))</f>
        <v/>
      </c>
      <c r="F57" s="108" t="str">
        <f>IF($C57="", "", INDEX('EAPG Table'!$F$8:$F$1048576, MATCH($C57, 'EAPG Table'!$B$8:$B$1048576, 0)))</f>
        <v/>
      </c>
      <c r="G57" s="109" t="str">
        <f>IF($C57="", "", INDEX('EAPG Table'!$D$8:$D$1048576, MATCH($C57, 'EAPG Table'!$B$8:$B$1048576, 0)))</f>
        <v/>
      </c>
      <c r="H57" s="108"/>
      <c r="I57" s="110"/>
      <c r="J57" s="111"/>
      <c r="K57" s="111"/>
      <c r="L57" s="111"/>
      <c r="M57" s="111"/>
      <c r="N57" s="111"/>
      <c r="O57" s="111"/>
      <c r="P57" s="112" t="str" cm="1">
        <f t="array" ref="P57">IF($C57="","",IF(I57="Yes",
           IF($B57=MATCH(MAX((IF($E$23:$E$522="",0,$E$23:$E$522))*(--($G$23:$G$522=$G57))*(--($I$23:$I$522="Yes"))),
                                                        (IF($E$23:$E$522="",0,$E$23:$E$522))*(--($G$23:$G$522=$G57))*(--($I$23:$I$522="Yes")),0),
                1,0.5),1))</f>
        <v/>
      </c>
      <c r="Q57" s="112" t="str">
        <f t="shared" si="3"/>
        <v xml:space="preserve"> </v>
      </c>
      <c r="R57" s="112" t="str">
        <f t="shared" si="0"/>
        <v/>
      </c>
      <c r="S57" s="112" t="str">
        <f t="shared" si="4"/>
        <v/>
      </c>
      <c r="T57" s="113" t="str">
        <f t="shared" si="5"/>
        <v xml:space="preserve"> </v>
      </c>
      <c r="U57" s="108"/>
      <c r="V57" s="114" t="str">
        <f t="shared" si="6"/>
        <v xml:space="preserve"> </v>
      </c>
      <c r="W57" s="115" t="str">
        <f t="shared" si="7"/>
        <v/>
      </c>
      <c r="X57" s="116" t="str">
        <f t="shared" si="1"/>
        <v/>
      </c>
      <c r="Y57" s="111"/>
      <c r="Z57" s="117" t="str">
        <f t="shared" si="9"/>
        <v/>
      </c>
    </row>
    <row r="58" spans="2:26" x14ac:dyDescent="0.2">
      <c r="B58" s="88">
        <f t="shared" si="8"/>
        <v>36</v>
      </c>
      <c r="C58" s="89"/>
      <c r="D58" s="61" t="str">
        <f>IF($C58="", "", INDEX('EAPG Table'!$C$8:$C$1048576, MATCH($C58, 'EAPG Table'!$B$8:$B$1048576, 0)))</f>
        <v/>
      </c>
      <c r="E58" s="90" t="str">
        <f>IF($C58="", "", INDEX('EAPG Table'!$H$8:$H$1048576, MATCH($C58, 'EAPG Table'!$B$8:$B$1048576, 0)))</f>
        <v/>
      </c>
      <c r="F58" s="91" t="str">
        <f>IF($C58="", "", INDEX('EAPG Table'!$F$8:$F$1048576, MATCH($C58, 'EAPG Table'!$B$8:$B$1048576, 0)))</f>
        <v/>
      </c>
      <c r="G58" s="92" t="str">
        <f>IF($C58="", "", INDEX('EAPG Table'!$D$8:$D$1048576, MATCH($C58, 'EAPG Table'!$B$8:$B$1048576, 0)))</f>
        <v/>
      </c>
      <c r="H58" s="91"/>
      <c r="I58" s="93"/>
      <c r="J58" s="94"/>
      <c r="K58" s="94"/>
      <c r="L58" s="94"/>
      <c r="M58" s="94"/>
      <c r="N58" s="94"/>
      <c r="O58" s="94"/>
      <c r="P58" s="95" t="str" cm="1">
        <f t="array" ref="P58">IF($C58="","",IF(I58="Yes",
           IF($B58=MATCH(MAX((IF($E$23:$E$522="",0,$E$23:$E$522))*(--($G$23:$G$522=$G58))*(--($I$23:$I$522="Yes"))),
                                                        (IF($E$23:$E$522="",0,$E$23:$E$522))*(--($G$23:$G$522=$G58))*(--($I$23:$I$522="Yes")),0),
                1,0.5),1))</f>
        <v/>
      </c>
      <c r="Q58" s="95" t="str">
        <f t="shared" si="3"/>
        <v xml:space="preserve"> </v>
      </c>
      <c r="R58" s="95" t="str">
        <f t="shared" si="0"/>
        <v/>
      </c>
      <c r="S58" s="95" t="str">
        <f t="shared" si="4"/>
        <v/>
      </c>
      <c r="T58" s="96" t="str">
        <f t="shared" si="5"/>
        <v xml:space="preserve"> </v>
      </c>
      <c r="U58" s="91"/>
      <c r="V58" s="101" t="str">
        <f t="shared" si="6"/>
        <v xml:space="preserve"> </v>
      </c>
      <c r="W58" s="98" t="str">
        <f t="shared" si="7"/>
        <v/>
      </c>
      <c r="X58" s="102" t="str">
        <f t="shared" si="1"/>
        <v/>
      </c>
      <c r="Y58" s="94"/>
      <c r="Z58" s="103" t="str">
        <f t="shared" si="9"/>
        <v/>
      </c>
    </row>
    <row r="59" spans="2:26" x14ac:dyDescent="0.2">
      <c r="B59" s="88">
        <f t="shared" si="8"/>
        <v>37</v>
      </c>
      <c r="C59" s="89"/>
      <c r="D59" s="61" t="str">
        <f>IF($C59="", "", INDEX('EAPG Table'!$C$8:$C$1048576, MATCH($C59, 'EAPG Table'!$B$8:$B$1048576, 0)))</f>
        <v/>
      </c>
      <c r="E59" s="90" t="str">
        <f>IF($C59="", "", INDEX('EAPG Table'!$H$8:$H$1048576, MATCH($C59, 'EAPG Table'!$B$8:$B$1048576, 0)))</f>
        <v/>
      </c>
      <c r="F59" s="91" t="str">
        <f>IF($C59="", "", INDEX('EAPG Table'!$F$8:$F$1048576, MATCH($C59, 'EAPG Table'!$B$8:$B$1048576, 0)))</f>
        <v/>
      </c>
      <c r="G59" s="92" t="str">
        <f>IF($C59="", "", INDEX('EAPG Table'!$D$8:$D$1048576, MATCH($C59, 'EAPG Table'!$B$8:$B$1048576, 0)))</f>
        <v/>
      </c>
      <c r="H59" s="91"/>
      <c r="I59" s="93"/>
      <c r="J59" s="94"/>
      <c r="K59" s="94"/>
      <c r="L59" s="94"/>
      <c r="M59" s="94"/>
      <c r="N59" s="94"/>
      <c r="O59" s="94"/>
      <c r="P59" s="95" t="str" cm="1">
        <f t="array" ref="P59">IF($C59="","",IF(I59="Yes",
           IF($B59=MATCH(MAX((IF($E$23:$E$522="",0,$E$23:$E$522))*(--($G$23:$G$522=$G59))*(--($I$23:$I$522="Yes"))),
                                                        (IF($E$23:$E$522="",0,$E$23:$E$522))*(--($G$23:$G$522=$G59))*(--($I$23:$I$522="Yes")),0),
                1,0.5),1))</f>
        <v/>
      </c>
      <c r="Q59" s="95" t="str">
        <f t="shared" si="3"/>
        <v xml:space="preserve"> </v>
      </c>
      <c r="R59" s="95" t="str">
        <f t="shared" si="0"/>
        <v/>
      </c>
      <c r="S59" s="95" t="str">
        <f t="shared" si="4"/>
        <v/>
      </c>
      <c r="T59" s="96" t="str">
        <f t="shared" si="5"/>
        <v xml:space="preserve"> </v>
      </c>
      <c r="U59" s="91"/>
      <c r="V59" s="101" t="str">
        <f t="shared" si="6"/>
        <v xml:space="preserve"> </v>
      </c>
      <c r="W59" s="98" t="str">
        <f t="shared" si="7"/>
        <v/>
      </c>
      <c r="X59" s="102" t="str">
        <f t="shared" si="1"/>
        <v/>
      </c>
      <c r="Y59" s="94"/>
      <c r="Z59" s="103" t="str">
        <f t="shared" si="9"/>
        <v/>
      </c>
    </row>
    <row r="60" spans="2:26" x14ac:dyDescent="0.2">
      <c r="B60" s="88">
        <f t="shared" si="8"/>
        <v>38</v>
      </c>
      <c r="C60" s="89"/>
      <c r="D60" s="61" t="str">
        <f>IF($C60="", "", INDEX('EAPG Table'!$C$8:$C$1048576, MATCH($C60, 'EAPG Table'!$B$8:$B$1048576, 0)))</f>
        <v/>
      </c>
      <c r="E60" s="90" t="str">
        <f>IF($C60="", "", INDEX('EAPG Table'!$H$8:$H$1048576, MATCH($C60, 'EAPG Table'!$B$8:$B$1048576, 0)))</f>
        <v/>
      </c>
      <c r="F60" s="91" t="str">
        <f>IF($C60="", "", INDEX('EAPG Table'!$F$8:$F$1048576, MATCH($C60, 'EAPG Table'!$B$8:$B$1048576, 0)))</f>
        <v/>
      </c>
      <c r="G60" s="92" t="str">
        <f>IF($C60="", "", INDEX('EAPG Table'!$D$8:$D$1048576, MATCH($C60, 'EAPG Table'!$B$8:$B$1048576, 0)))</f>
        <v/>
      </c>
      <c r="H60" s="91"/>
      <c r="I60" s="93"/>
      <c r="J60" s="94"/>
      <c r="K60" s="94"/>
      <c r="L60" s="94"/>
      <c r="M60" s="94"/>
      <c r="N60" s="94"/>
      <c r="O60" s="94"/>
      <c r="P60" s="95" t="str" cm="1">
        <f t="array" ref="P60">IF($C60="","",IF(I60="Yes",
           IF($B60=MATCH(MAX((IF($E$23:$E$522="",0,$E$23:$E$522))*(--($G$23:$G$522=$G60))*(--($I$23:$I$522="Yes"))),
                                                        (IF($E$23:$E$522="",0,$E$23:$E$522))*(--($G$23:$G$522=$G60))*(--($I$23:$I$522="Yes")),0),
                1,0.5),1))</f>
        <v/>
      </c>
      <c r="Q60" s="95" t="str">
        <f t="shared" si="3"/>
        <v xml:space="preserve"> </v>
      </c>
      <c r="R60" s="95" t="str">
        <f t="shared" si="0"/>
        <v/>
      </c>
      <c r="S60" s="95" t="str">
        <f t="shared" si="4"/>
        <v/>
      </c>
      <c r="T60" s="96" t="str">
        <f t="shared" si="5"/>
        <v xml:space="preserve"> </v>
      </c>
      <c r="U60" s="91"/>
      <c r="V60" s="101" t="str">
        <f t="shared" si="6"/>
        <v xml:space="preserve"> </v>
      </c>
      <c r="W60" s="98" t="str">
        <f t="shared" si="7"/>
        <v/>
      </c>
      <c r="X60" s="102" t="str">
        <f t="shared" si="1"/>
        <v/>
      </c>
      <c r="Y60" s="94"/>
      <c r="Z60" s="103" t="str">
        <f t="shared" si="9"/>
        <v/>
      </c>
    </row>
    <row r="61" spans="2:26" x14ac:dyDescent="0.2">
      <c r="B61" s="88">
        <f t="shared" si="8"/>
        <v>39</v>
      </c>
      <c r="C61" s="89"/>
      <c r="D61" s="61" t="str">
        <f>IF($C61="", "", INDEX('EAPG Table'!$C$8:$C$1048576, MATCH($C61, 'EAPG Table'!$B$8:$B$1048576, 0)))</f>
        <v/>
      </c>
      <c r="E61" s="90" t="str">
        <f>IF($C61="", "", INDEX('EAPG Table'!$H$8:$H$1048576, MATCH($C61, 'EAPG Table'!$B$8:$B$1048576, 0)))</f>
        <v/>
      </c>
      <c r="F61" s="91" t="str">
        <f>IF($C61="", "", INDEX('EAPG Table'!$F$8:$F$1048576, MATCH($C61, 'EAPG Table'!$B$8:$B$1048576, 0)))</f>
        <v/>
      </c>
      <c r="G61" s="92" t="str">
        <f>IF($C61="", "", INDEX('EAPG Table'!$D$8:$D$1048576, MATCH($C61, 'EAPG Table'!$B$8:$B$1048576, 0)))</f>
        <v/>
      </c>
      <c r="H61" s="91"/>
      <c r="I61" s="93"/>
      <c r="J61" s="94"/>
      <c r="K61" s="94"/>
      <c r="L61" s="94"/>
      <c r="M61" s="94"/>
      <c r="N61" s="94"/>
      <c r="O61" s="94"/>
      <c r="P61" s="95" t="str" cm="1">
        <f t="array" ref="P61">IF($C61="","",IF(I61="Yes",
           IF($B61=MATCH(MAX((IF($E$23:$E$522="",0,$E$23:$E$522))*(--($G$23:$G$522=$G61))*(--($I$23:$I$522="Yes"))),
                                                        (IF($E$23:$E$522="",0,$E$23:$E$522))*(--($G$23:$G$522=$G61))*(--($I$23:$I$522="Yes")),0),
                1,0.5),1))</f>
        <v/>
      </c>
      <c r="Q61" s="95" t="str">
        <f t="shared" si="3"/>
        <v xml:space="preserve"> </v>
      </c>
      <c r="R61" s="95" t="str">
        <f t="shared" si="0"/>
        <v/>
      </c>
      <c r="S61" s="95" t="str">
        <f t="shared" si="4"/>
        <v/>
      </c>
      <c r="T61" s="96" t="str">
        <f t="shared" si="5"/>
        <v xml:space="preserve"> </v>
      </c>
      <c r="U61" s="91"/>
      <c r="V61" s="101" t="str">
        <f t="shared" si="6"/>
        <v xml:space="preserve"> </v>
      </c>
      <c r="W61" s="98" t="str">
        <f t="shared" si="7"/>
        <v/>
      </c>
      <c r="X61" s="102" t="str">
        <f t="shared" si="1"/>
        <v/>
      </c>
      <c r="Y61" s="94"/>
      <c r="Z61" s="103" t="str">
        <f t="shared" si="9"/>
        <v/>
      </c>
    </row>
    <row r="62" spans="2:26" x14ac:dyDescent="0.2">
      <c r="B62" s="104">
        <f t="shared" si="8"/>
        <v>40</v>
      </c>
      <c r="C62" s="105"/>
      <c r="D62" s="106" t="str">
        <f>IF($C62="", "", INDEX('EAPG Table'!$C$8:$C$1048576, MATCH($C62, 'EAPG Table'!$B$8:$B$1048576, 0)))</f>
        <v/>
      </c>
      <c r="E62" s="107" t="str">
        <f>IF($C62="", "", INDEX('EAPG Table'!$H$8:$H$1048576, MATCH($C62, 'EAPG Table'!$B$8:$B$1048576, 0)))</f>
        <v/>
      </c>
      <c r="F62" s="108" t="str">
        <f>IF($C62="", "", INDEX('EAPG Table'!$F$8:$F$1048576, MATCH($C62, 'EAPG Table'!$B$8:$B$1048576, 0)))</f>
        <v/>
      </c>
      <c r="G62" s="109" t="str">
        <f>IF($C62="", "", INDEX('EAPG Table'!$D$8:$D$1048576, MATCH($C62, 'EAPG Table'!$B$8:$B$1048576, 0)))</f>
        <v/>
      </c>
      <c r="H62" s="108"/>
      <c r="I62" s="110"/>
      <c r="J62" s="111"/>
      <c r="K62" s="111"/>
      <c r="L62" s="111"/>
      <c r="M62" s="111"/>
      <c r="N62" s="111"/>
      <c r="O62" s="111"/>
      <c r="P62" s="112" t="str" cm="1">
        <f t="array" ref="P62">IF($C62="","",IF(I62="Yes",
           IF($B62=MATCH(MAX((IF($E$23:$E$522="",0,$E$23:$E$522))*(--($G$23:$G$522=$G62))*(--($I$23:$I$522="Yes"))),
                                                        (IF($E$23:$E$522="",0,$E$23:$E$522))*(--($G$23:$G$522=$G62))*(--($I$23:$I$522="Yes")),0),
                1,0.5),1))</f>
        <v/>
      </c>
      <c r="Q62" s="112" t="str">
        <f t="shared" si="3"/>
        <v xml:space="preserve"> </v>
      </c>
      <c r="R62" s="112" t="str">
        <f t="shared" si="0"/>
        <v/>
      </c>
      <c r="S62" s="112" t="str">
        <f t="shared" si="4"/>
        <v/>
      </c>
      <c r="T62" s="113" t="str">
        <f t="shared" si="5"/>
        <v xml:space="preserve"> </v>
      </c>
      <c r="U62" s="108"/>
      <c r="V62" s="114" t="str">
        <f t="shared" si="6"/>
        <v xml:space="preserve"> </v>
      </c>
      <c r="W62" s="115" t="str">
        <f t="shared" si="7"/>
        <v/>
      </c>
      <c r="X62" s="116" t="str">
        <f t="shared" si="1"/>
        <v/>
      </c>
      <c r="Y62" s="111"/>
      <c r="Z62" s="117" t="str">
        <f t="shared" si="9"/>
        <v/>
      </c>
    </row>
    <row r="63" spans="2:26" x14ac:dyDescent="0.2">
      <c r="B63" s="88">
        <f t="shared" si="8"/>
        <v>41</v>
      </c>
      <c r="C63" s="89"/>
      <c r="D63" s="61" t="str">
        <f>IF($C63="", "", INDEX('EAPG Table'!$C$8:$C$1048576, MATCH($C63, 'EAPG Table'!$B$8:$B$1048576, 0)))</f>
        <v/>
      </c>
      <c r="E63" s="90" t="str">
        <f>IF($C63="", "", INDEX('EAPG Table'!$H$8:$H$1048576, MATCH($C63, 'EAPG Table'!$B$8:$B$1048576, 0)))</f>
        <v/>
      </c>
      <c r="F63" s="91" t="str">
        <f>IF($C63="", "", INDEX('EAPG Table'!$F$8:$F$1048576, MATCH($C63, 'EAPG Table'!$B$8:$B$1048576, 0)))</f>
        <v/>
      </c>
      <c r="G63" s="92" t="str">
        <f>IF($C63="", "", INDEX('EAPG Table'!$D$8:$D$1048576, MATCH($C63, 'EAPG Table'!$B$8:$B$1048576, 0)))</f>
        <v/>
      </c>
      <c r="H63" s="91"/>
      <c r="I63" s="93"/>
      <c r="J63" s="94"/>
      <c r="K63" s="94"/>
      <c r="L63" s="94"/>
      <c r="M63" s="94"/>
      <c r="N63" s="94"/>
      <c r="O63" s="94"/>
      <c r="P63" s="95" t="str" cm="1">
        <f t="array" ref="P63">IF($C63="","",IF(I63="Yes",
           IF($B63=MATCH(MAX((IF($E$23:$E$522="",0,$E$23:$E$522))*(--($G$23:$G$522=$G63))*(--($I$23:$I$522="Yes"))),
                                                        (IF($E$23:$E$522="",0,$E$23:$E$522))*(--($G$23:$G$522=$G63))*(--($I$23:$I$522="Yes")),0),
                1,0.5),1))</f>
        <v/>
      </c>
      <c r="Q63" s="95" t="str">
        <f t="shared" si="3"/>
        <v xml:space="preserve"> </v>
      </c>
      <c r="R63" s="95" t="str">
        <f t="shared" si="0"/>
        <v/>
      </c>
      <c r="S63" s="95" t="str">
        <f t="shared" si="4"/>
        <v/>
      </c>
      <c r="T63" s="96" t="str">
        <f t="shared" si="5"/>
        <v xml:space="preserve"> </v>
      </c>
      <c r="U63" s="91"/>
      <c r="V63" s="101" t="str">
        <f t="shared" si="6"/>
        <v xml:space="preserve"> </v>
      </c>
      <c r="W63" s="98" t="str">
        <f t="shared" si="7"/>
        <v/>
      </c>
      <c r="X63" s="102" t="str">
        <f t="shared" si="1"/>
        <v/>
      </c>
      <c r="Y63" s="94"/>
      <c r="Z63" s="103" t="str">
        <f t="shared" si="9"/>
        <v/>
      </c>
    </row>
    <row r="64" spans="2:26" x14ac:dyDescent="0.2">
      <c r="B64" s="88">
        <f t="shared" si="8"/>
        <v>42</v>
      </c>
      <c r="C64" s="89"/>
      <c r="D64" s="61" t="str">
        <f>IF($C64="", "", INDEX('EAPG Table'!$C$8:$C$1048576, MATCH($C64, 'EAPG Table'!$B$8:$B$1048576, 0)))</f>
        <v/>
      </c>
      <c r="E64" s="90" t="str">
        <f>IF($C64="", "", INDEX('EAPG Table'!$H$8:$H$1048576, MATCH($C64, 'EAPG Table'!$B$8:$B$1048576, 0)))</f>
        <v/>
      </c>
      <c r="F64" s="91" t="str">
        <f>IF($C64="", "", INDEX('EAPG Table'!$F$8:$F$1048576, MATCH($C64, 'EAPG Table'!$B$8:$B$1048576, 0)))</f>
        <v/>
      </c>
      <c r="G64" s="92" t="str">
        <f>IF($C64="", "", INDEX('EAPG Table'!$D$8:$D$1048576, MATCH($C64, 'EAPG Table'!$B$8:$B$1048576, 0)))</f>
        <v/>
      </c>
      <c r="H64" s="91"/>
      <c r="I64" s="93"/>
      <c r="J64" s="94"/>
      <c r="K64" s="94"/>
      <c r="L64" s="94"/>
      <c r="M64" s="94"/>
      <c r="N64" s="94"/>
      <c r="O64" s="94"/>
      <c r="P64" s="95" t="str" cm="1">
        <f t="array" ref="P64">IF($C64="","",IF(I64="Yes",
           IF($B64=MATCH(MAX((IF($E$23:$E$522="",0,$E$23:$E$522))*(--($G$23:$G$522=$G64))*(--($I$23:$I$522="Yes"))),
                                                        (IF($E$23:$E$522="",0,$E$23:$E$522))*(--($G$23:$G$522=$G64))*(--($I$23:$I$522="Yes")),0),
                1,0.5),1))</f>
        <v/>
      </c>
      <c r="Q64" s="95" t="str">
        <f t="shared" si="3"/>
        <v xml:space="preserve"> </v>
      </c>
      <c r="R64" s="95" t="str">
        <f t="shared" si="0"/>
        <v/>
      </c>
      <c r="S64" s="95" t="str">
        <f t="shared" si="4"/>
        <v/>
      </c>
      <c r="T64" s="96" t="str">
        <f t="shared" si="5"/>
        <v xml:space="preserve"> </v>
      </c>
      <c r="U64" s="91"/>
      <c r="V64" s="101" t="str">
        <f t="shared" si="6"/>
        <v xml:space="preserve"> </v>
      </c>
      <c r="W64" s="98" t="str">
        <f t="shared" si="7"/>
        <v/>
      </c>
      <c r="X64" s="102" t="str">
        <f t="shared" si="1"/>
        <v/>
      </c>
      <c r="Y64" s="94"/>
      <c r="Z64" s="103" t="str">
        <f t="shared" si="9"/>
        <v/>
      </c>
    </row>
    <row r="65" spans="2:26" x14ac:dyDescent="0.2">
      <c r="B65" s="88">
        <f t="shared" si="8"/>
        <v>43</v>
      </c>
      <c r="C65" s="89"/>
      <c r="D65" s="61" t="str">
        <f>IF($C65="", "", INDEX('EAPG Table'!$C$8:$C$1048576, MATCH($C65, 'EAPG Table'!$B$8:$B$1048576, 0)))</f>
        <v/>
      </c>
      <c r="E65" s="90" t="str">
        <f>IF($C65="", "", INDEX('EAPG Table'!$H$8:$H$1048576, MATCH($C65, 'EAPG Table'!$B$8:$B$1048576, 0)))</f>
        <v/>
      </c>
      <c r="F65" s="91" t="str">
        <f>IF($C65="", "", INDEX('EAPG Table'!$F$8:$F$1048576, MATCH($C65, 'EAPG Table'!$B$8:$B$1048576, 0)))</f>
        <v/>
      </c>
      <c r="G65" s="92" t="str">
        <f>IF($C65="", "", INDEX('EAPG Table'!$D$8:$D$1048576, MATCH($C65, 'EAPG Table'!$B$8:$B$1048576, 0)))</f>
        <v/>
      </c>
      <c r="H65" s="91"/>
      <c r="I65" s="93"/>
      <c r="J65" s="94"/>
      <c r="K65" s="94"/>
      <c r="L65" s="94"/>
      <c r="M65" s="94"/>
      <c r="N65" s="94"/>
      <c r="O65" s="94"/>
      <c r="P65" s="95" t="str" cm="1">
        <f t="array" ref="P65">IF($C65="","",IF(I65="Yes",
           IF($B65=MATCH(MAX((IF($E$23:$E$522="",0,$E$23:$E$522))*(--($G$23:$G$522=$G65))*(--($I$23:$I$522="Yes"))),
                                                        (IF($E$23:$E$522="",0,$E$23:$E$522))*(--($G$23:$G$522=$G65))*(--($I$23:$I$522="Yes")),0),
                1,0.5),1))</f>
        <v/>
      </c>
      <c r="Q65" s="95" t="str">
        <f t="shared" si="3"/>
        <v xml:space="preserve"> </v>
      </c>
      <c r="R65" s="95" t="str">
        <f t="shared" si="0"/>
        <v/>
      </c>
      <c r="S65" s="95" t="str">
        <f t="shared" si="4"/>
        <v/>
      </c>
      <c r="T65" s="96" t="str">
        <f t="shared" si="5"/>
        <v xml:space="preserve"> </v>
      </c>
      <c r="U65" s="91"/>
      <c r="V65" s="101" t="str">
        <f t="shared" si="6"/>
        <v xml:space="preserve"> </v>
      </c>
      <c r="W65" s="98" t="str">
        <f t="shared" si="7"/>
        <v/>
      </c>
      <c r="X65" s="102" t="str">
        <f t="shared" si="1"/>
        <v/>
      </c>
      <c r="Y65" s="94"/>
      <c r="Z65" s="103" t="str">
        <f t="shared" si="9"/>
        <v/>
      </c>
    </row>
    <row r="66" spans="2:26" x14ac:dyDescent="0.2">
      <c r="B66" s="88">
        <f t="shared" si="8"/>
        <v>44</v>
      </c>
      <c r="C66" s="89"/>
      <c r="D66" s="61" t="str">
        <f>IF($C66="", "", INDEX('EAPG Table'!$C$8:$C$1048576, MATCH($C66, 'EAPG Table'!$B$8:$B$1048576, 0)))</f>
        <v/>
      </c>
      <c r="E66" s="90" t="str">
        <f>IF($C66="", "", INDEX('EAPG Table'!$H$8:$H$1048576, MATCH($C66, 'EAPG Table'!$B$8:$B$1048576, 0)))</f>
        <v/>
      </c>
      <c r="F66" s="91" t="str">
        <f>IF($C66="", "", INDEX('EAPG Table'!$F$8:$F$1048576, MATCH($C66, 'EAPG Table'!$B$8:$B$1048576, 0)))</f>
        <v/>
      </c>
      <c r="G66" s="92" t="str">
        <f>IF($C66="", "", INDEX('EAPG Table'!$D$8:$D$1048576, MATCH($C66, 'EAPG Table'!$B$8:$B$1048576, 0)))</f>
        <v/>
      </c>
      <c r="H66" s="91"/>
      <c r="I66" s="93"/>
      <c r="J66" s="94"/>
      <c r="K66" s="94"/>
      <c r="L66" s="94"/>
      <c r="M66" s="94"/>
      <c r="N66" s="94"/>
      <c r="O66" s="94"/>
      <c r="P66" s="95" t="str" cm="1">
        <f t="array" ref="P66">IF($C66="","",IF(I66="Yes",
           IF($B66=MATCH(MAX((IF($E$23:$E$522="",0,$E$23:$E$522))*(--($G$23:$G$522=$G66))*(--($I$23:$I$522="Yes"))),
                                                        (IF($E$23:$E$522="",0,$E$23:$E$522))*(--($G$23:$G$522=$G66))*(--($I$23:$I$522="Yes")),0),
                1,0.5),1))</f>
        <v/>
      </c>
      <c r="Q66" s="95" t="str">
        <f t="shared" si="3"/>
        <v xml:space="preserve"> </v>
      </c>
      <c r="R66" s="95" t="str">
        <f t="shared" si="0"/>
        <v/>
      </c>
      <c r="S66" s="95" t="str">
        <f t="shared" si="4"/>
        <v/>
      </c>
      <c r="T66" s="96" t="str">
        <f t="shared" si="5"/>
        <v xml:space="preserve"> </v>
      </c>
      <c r="U66" s="91"/>
      <c r="V66" s="101" t="str">
        <f t="shared" si="6"/>
        <v xml:space="preserve"> </v>
      </c>
      <c r="W66" s="98" t="str">
        <f t="shared" si="7"/>
        <v/>
      </c>
      <c r="X66" s="102" t="str">
        <f t="shared" si="1"/>
        <v/>
      </c>
      <c r="Y66" s="94"/>
      <c r="Z66" s="103" t="str">
        <f t="shared" si="9"/>
        <v/>
      </c>
    </row>
    <row r="67" spans="2:26" x14ac:dyDescent="0.2">
      <c r="B67" s="104">
        <f t="shared" si="8"/>
        <v>45</v>
      </c>
      <c r="C67" s="105"/>
      <c r="D67" s="106" t="str">
        <f>IF($C67="", "", INDEX('EAPG Table'!$C$8:$C$1048576, MATCH($C67, 'EAPG Table'!$B$8:$B$1048576, 0)))</f>
        <v/>
      </c>
      <c r="E67" s="107" t="str">
        <f>IF($C67="", "", INDEX('EAPG Table'!$H$8:$H$1048576, MATCH($C67, 'EAPG Table'!$B$8:$B$1048576, 0)))</f>
        <v/>
      </c>
      <c r="F67" s="108" t="str">
        <f>IF($C67="", "", INDEX('EAPG Table'!$F$8:$F$1048576, MATCH($C67, 'EAPG Table'!$B$8:$B$1048576, 0)))</f>
        <v/>
      </c>
      <c r="G67" s="109" t="str">
        <f>IF($C67="", "", INDEX('EAPG Table'!$D$8:$D$1048576, MATCH($C67, 'EAPG Table'!$B$8:$B$1048576, 0)))</f>
        <v/>
      </c>
      <c r="H67" s="108"/>
      <c r="I67" s="110"/>
      <c r="J67" s="111"/>
      <c r="K67" s="111"/>
      <c r="L67" s="111"/>
      <c r="M67" s="111"/>
      <c r="N67" s="111"/>
      <c r="O67" s="111"/>
      <c r="P67" s="112" t="str" cm="1">
        <f t="array" ref="P67">IF($C67="","",IF(I67="Yes",
           IF($B67=MATCH(MAX((IF($E$23:$E$522="",0,$E$23:$E$522))*(--($G$23:$G$522=$G67))*(--($I$23:$I$522="Yes"))),
                                                        (IF($E$23:$E$522="",0,$E$23:$E$522))*(--($G$23:$G$522=$G67))*(--($I$23:$I$522="Yes")),0),
                1,0.5),1))</f>
        <v/>
      </c>
      <c r="Q67" s="112" t="str">
        <f t="shared" si="3"/>
        <v xml:space="preserve"> </v>
      </c>
      <c r="R67" s="112" t="str">
        <f t="shared" si="0"/>
        <v/>
      </c>
      <c r="S67" s="112" t="str">
        <f t="shared" si="4"/>
        <v/>
      </c>
      <c r="T67" s="113" t="str">
        <f t="shared" si="5"/>
        <v xml:space="preserve"> </v>
      </c>
      <c r="U67" s="108"/>
      <c r="V67" s="114" t="str">
        <f t="shared" si="6"/>
        <v xml:space="preserve"> </v>
      </c>
      <c r="W67" s="115" t="str">
        <f t="shared" si="7"/>
        <v/>
      </c>
      <c r="X67" s="116" t="str">
        <f t="shared" si="1"/>
        <v/>
      </c>
      <c r="Y67" s="111"/>
      <c r="Z67" s="117" t="str">
        <f t="shared" si="9"/>
        <v/>
      </c>
    </row>
    <row r="68" spans="2:26" x14ac:dyDescent="0.2">
      <c r="B68" s="88">
        <f t="shared" si="8"/>
        <v>46</v>
      </c>
      <c r="C68" s="89"/>
      <c r="D68" s="61" t="str">
        <f>IF($C68="", "", INDEX('EAPG Table'!$C$8:$C$1048576, MATCH($C68, 'EAPG Table'!$B$8:$B$1048576, 0)))</f>
        <v/>
      </c>
      <c r="E68" s="90" t="str">
        <f>IF($C68="", "", INDEX('EAPG Table'!$H$8:$H$1048576, MATCH($C68, 'EAPG Table'!$B$8:$B$1048576, 0)))</f>
        <v/>
      </c>
      <c r="F68" s="91" t="str">
        <f>IF($C68="", "", INDEX('EAPG Table'!$F$8:$F$1048576, MATCH($C68, 'EAPG Table'!$B$8:$B$1048576, 0)))</f>
        <v/>
      </c>
      <c r="G68" s="92" t="str">
        <f>IF($C68="", "", INDEX('EAPG Table'!$D$8:$D$1048576, MATCH($C68, 'EAPG Table'!$B$8:$B$1048576, 0)))</f>
        <v/>
      </c>
      <c r="H68" s="91"/>
      <c r="I68" s="93"/>
      <c r="J68" s="94"/>
      <c r="K68" s="94"/>
      <c r="L68" s="94"/>
      <c r="M68" s="94"/>
      <c r="N68" s="94"/>
      <c r="O68" s="94"/>
      <c r="P68" s="95" t="str" cm="1">
        <f t="array" ref="P68">IF($C68="","",IF(I68="Yes",
           IF($B68=MATCH(MAX((IF($E$23:$E$522="",0,$E$23:$E$522))*(--($G$23:$G$522=$G68))*(--($I$23:$I$522="Yes"))),
                                                        (IF($E$23:$E$522="",0,$E$23:$E$522))*(--($G$23:$G$522=$G68))*(--($I$23:$I$522="Yes")),0),
                1,0.5),1))</f>
        <v/>
      </c>
      <c r="Q68" s="95" t="str">
        <f t="shared" si="3"/>
        <v xml:space="preserve"> </v>
      </c>
      <c r="R68" s="95" t="str">
        <f t="shared" si="0"/>
        <v/>
      </c>
      <c r="S68" s="95" t="str">
        <f t="shared" si="4"/>
        <v/>
      </c>
      <c r="T68" s="96" t="str">
        <f t="shared" si="5"/>
        <v xml:space="preserve"> </v>
      </c>
      <c r="U68" s="91"/>
      <c r="V68" s="101" t="str">
        <f t="shared" si="6"/>
        <v xml:space="preserve"> </v>
      </c>
      <c r="W68" s="98" t="str">
        <f t="shared" si="7"/>
        <v/>
      </c>
      <c r="X68" s="102" t="str">
        <f t="shared" si="1"/>
        <v/>
      </c>
      <c r="Y68" s="94"/>
      <c r="Z68" s="103" t="str">
        <f t="shared" si="9"/>
        <v/>
      </c>
    </row>
    <row r="69" spans="2:26" x14ac:dyDescent="0.2">
      <c r="B69" s="88">
        <f t="shared" si="8"/>
        <v>47</v>
      </c>
      <c r="C69" s="89"/>
      <c r="D69" s="61" t="str">
        <f>IF($C69="", "", INDEX('EAPG Table'!$C$8:$C$1048576, MATCH($C69, 'EAPG Table'!$B$8:$B$1048576, 0)))</f>
        <v/>
      </c>
      <c r="E69" s="90" t="str">
        <f>IF($C69="", "", INDEX('EAPG Table'!$H$8:$H$1048576, MATCH($C69, 'EAPG Table'!$B$8:$B$1048576, 0)))</f>
        <v/>
      </c>
      <c r="F69" s="91" t="str">
        <f>IF($C69="", "", INDEX('EAPG Table'!$F$8:$F$1048576, MATCH($C69, 'EAPG Table'!$B$8:$B$1048576, 0)))</f>
        <v/>
      </c>
      <c r="G69" s="92" t="str">
        <f>IF($C69="", "", INDEX('EAPG Table'!$D$8:$D$1048576, MATCH($C69, 'EAPG Table'!$B$8:$B$1048576, 0)))</f>
        <v/>
      </c>
      <c r="H69" s="91"/>
      <c r="I69" s="93"/>
      <c r="J69" s="94"/>
      <c r="K69" s="94"/>
      <c r="L69" s="94"/>
      <c r="M69" s="94"/>
      <c r="N69" s="94"/>
      <c r="O69" s="94"/>
      <c r="P69" s="95" t="str" cm="1">
        <f t="array" ref="P69">IF($C69="","",IF(I69="Yes",
           IF($B69=MATCH(MAX((IF($E$23:$E$522="",0,$E$23:$E$522))*(--($G$23:$G$522=$G69))*(--($I$23:$I$522="Yes"))),
                                                        (IF($E$23:$E$522="",0,$E$23:$E$522))*(--($G$23:$G$522=$G69))*(--($I$23:$I$522="Yes")),0),
                1,0.5),1))</f>
        <v/>
      </c>
      <c r="Q69" s="95" t="str">
        <f t="shared" si="3"/>
        <v xml:space="preserve"> </v>
      </c>
      <c r="R69" s="95" t="str">
        <f t="shared" si="0"/>
        <v/>
      </c>
      <c r="S69" s="95" t="str">
        <f t="shared" si="4"/>
        <v/>
      </c>
      <c r="T69" s="96" t="str">
        <f t="shared" si="5"/>
        <v xml:space="preserve"> </v>
      </c>
      <c r="U69" s="91"/>
      <c r="V69" s="101" t="str">
        <f t="shared" si="6"/>
        <v xml:space="preserve"> </v>
      </c>
      <c r="W69" s="98" t="str">
        <f t="shared" si="7"/>
        <v/>
      </c>
      <c r="X69" s="102" t="str">
        <f t="shared" si="1"/>
        <v/>
      </c>
      <c r="Y69" s="94"/>
      <c r="Z69" s="103" t="str">
        <f t="shared" si="9"/>
        <v/>
      </c>
    </row>
    <row r="70" spans="2:26" x14ac:dyDescent="0.2">
      <c r="B70" s="88">
        <f t="shared" si="8"/>
        <v>48</v>
      </c>
      <c r="C70" s="89"/>
      <c r="D70" s="61" t="str">
        <f>IF($C70="", "", INDEX('EAPG Table'!$C$8:$C$1048576, MATCH($C70, 'EAPG Table'!$B$8:$B$1048576, 0)))</f>
        <v/>
      </c>
      <c r="E70" s="90" t="str">
        <f>IF($C70="", "", INDEX('EAPG Table'!$H$8:$H$1048576, MATCH($C70, 'EAPG Table'!$B$8:$B$1048576, 0)))</f>
        <v/>
      </c>
      <c r="F70" s="91" t="str">
        <f>IF($C70="", "", INDEX('EAPG Table'!$F$8:$F$1048576, MATCH($C70, 'EAPG Table'!$B$8:$B$1048576, 0)))</f>
        <v/>
      </c>
      <c r="G70" s="92" t="str">
        <f>IF($C70="", "", INDEX('EAPG Table'!$D$8:$D$1048576, MATCH($C70, 'EAPG Table'!$B$8:$B$1048576, 0)))</f>
        <v/>
      </c>
      <c r="H70" s="91"/>
      <c r="I70" s="93"/>
      <c r="J70" s="94"/>
      <c r="K70" s="94"/>
      <c r="L70" s="94"/>
      <c r="M70" s="94"/>
      <c r="N70" s="94"/>
      <c r="O70" s="94"/>
      <c r="P70" s="95" t="str" cm="1">
        <f t="array" ref="P70">IF($C70="","",IF(I70="Yes",
           IF($B70=MATCH(MAX((IF($E$23:$E$522="",0,$E$23:$E$522))*(--($G$23:$G$522=$G70))*(--($I$23:$I$522="Yes"))),
                                                        (IF($E$23:$E$522="",0,$E$23:$E$522))*(--($G$23:$G$522=$G70))*(--($I$23:$I$522="Yes")),0),
                1,0.5),1))</f>
        <v/>
      </c>
      <c r="Q70" s="95" t="str">
        <f t="shared" si="3"/>
        <v xml:space="preserve"> </v>
      </c>
      <c r="R70" s="95" t="str">
        <f t="shared" si="0"/>
        <v/>
      </c>
      <c r="S70" s="95" t="str">
        <f t="shared" si="4"/>
        <v/>
      </c>
      <c r="T70" s="96" t="str">
        <f t="shared" si="5"/>
        <v xml:space="preserve"> </v>
      </c>
      <c r="U70" s="91"/>
      <c r="V70" s="101" t="str">
        <f t="shared" si="6"/>
        <v xml:space="preserve"> </v>
      </c>
      <c r="W70" s="98" t="str">
        <f t="shared" si="7"/>
        <v/>
      </c>
      <c r="X70" s="102" t="str">
        <f t="shared" si="1"/>
        <v/>
      </c>
      <c r="Y70" s="94"/>
      <c r="Z70" s="103" t="str">
        <f t="shared" si="9"/>
        <v/>
      </c>
    </row>
    <row r="71" spans="2:26" x14ac:dyDescent="0.2">
      <c r="B71" s="88">
        <f t="shared" si="8"/>
        <v>49</v>
      </c>
      <c r="C71" s="89"/>
      <c r="D71" s="61" t="str">
        <f>IF($C71="", "", INDEX('EAPG Table'!$C$8:$C$1048576, MATCH($C71, 'EAPG Table'!$B$8:$B$1048576, 0)))</f>
        <v/>
      </c>
      <c r="E71" s="90" t="str">
        <f>IF($C71="", "", INDEX('EAPG Table'!$H$8:$H$1048576, MATCH($C71, 'EAPG Table'!$B$8:$B$1048576, 0)))</f>
        <v/>
      </c>
      <c r="F71" s="91" t="str">
        <f>IF($C71="", "", INDEX('EAPG Table'!$F$8:$F$1048576, MATCH($C71, 'EAPG Table'!$B$8:$B$1048576, 0)))</f>
        <v/>
      </c>
      <c r="G71" s="92" t="str">
        <f>IF($C71="", "", INDEX('EAPG Table'!$D$8:$D$1048576, MATCH($C71, 'EAPG Table'!$B$8:$B$1048576, 0)))</f>
        <v/>
      </c>
      <c r="H71" s="91"/>
      <c r="I71" s="93"/>
      <c r="J71" s="94"/>
      <c r="K71" s="94"/>
      <c r="L71" s="94"/>
      <c r="M71" s="94"/>
      <c r="N71" s="94"/>
      <c r="O71" s="94"/>
      <c r="P71" s="95" t="str" cm="1">
        <f t="array" ref="P71">IF($C71="","",IF(I71="Yes",
           IF($B71=MATCH(MAX((IF($E$23:$E$522="",0,$E$23:$E$522))*(--($G$23:$G$522=$G71))*(--($I$23:$I$522="Yes"))),
                                                        (IF($E$23:$E$522="",0,$E$23:$E$522))*(--($G$23:$G$522=$G71))*(--($I$23:$I$522="Yes")),0),
                1,0.5),1))</f>
        <v/>
      </c>
      <c r="Q71" s="95" t="str">
        <f t="shared" si="3"/>
        <v xml:space="preserve"> </v>
      </c>
      <c r="R71" s="95" t="str">
        <f t="shared" si="0"/>
        <v/>
      </c>
      <c r="S71" s="95" t="str">
        <f t="shared" si="4"/>
        <v/>
      </c>
      <c r="T71" s="96" t="str">
        <f t="shared" si="5"/>
        <v xml:space="preserve"> </v>
      </c>
      <c r="U71" s="91"/>
      <c r="V71" s="101" t="str">
        <f t="shared" si="6"/>
        <v xml:space="preserve"> </v>
      </c>
      <c r="W71" s="98" t="str">
        <f t="shared" si="7"/>
        <v/>
      </c>
      <c r="X71" s="102" t="str">
        <f t="shared" si="1"/>
        <v/>
      </c>
      <c r="Y71" s="94"/>
      <c r="Z71" s="103" t="str">
        <f t="shared" si="9"/>
        <v/>
      </c>
    </row>
    <row r="72" spans="2:26" x14ac:dyDescent="0.2">
      <c r="B72" s="104">
        <f t="shared" si="8"/>
        <v>50</v>
      </c>
      <c r="C72" s="105"/>
      <c r="D72" s="106" t="str">
        <f>IF($C72="", "", INDEX('EAPG Table'!$C$8:$C$1048576, MATCH($C72, 'EAPG Table'!$B$8:$B$1048576, 0)))</f>
        <v/>
      </c>
      <c r="E72" s="107" t="str">
        <f>IF($C72="", "", INDEX('EAPG Table'!$H$8:$H$1048576, MATCH($C72, 'EAPG Table'!$B$8:$B$1048576, 0)))</f>
        <v/>
      </c>
      <c r="F72" s="108" t="str">
        <f>IF($C72="", "", INDEX('EAPG Table'!$F$8:$F$1048576, MATCH($C72, 'EAPG Table'!$B$8:$B$1048576, 0)))</f>
        <v/>
      </c>
      <c r="G72" s="109" t="str">
        <f>IF($C72="", "", INDEX('EAPG Table'!$D$8:$D$1048576, MATCH($C72, 'EAPG Table'!$B$8:$B$1048576, 0)))</f>
        <v/>
      </c>
      <c r="H72" s="108"/>
      <c r="I72" s="110"/>
      <c r="J72" s="111"/>
      <c r="K72" s="111"/>
      <c r="L72" s="111"/>
      <c r="M72" s="111"/>
      <c r="N72" s="111"/>
      <c r="O72" s="111"/>
      <c r="P72" s="112" t="str" cm="1">
        <f t="array" ref="P72">IF($C72="","",IF(I72="Yes",
           IF($B72=MATCH(MAX((IF($E$23:$E$522="",0,$E$23:$E$522))*(--($G$23:$G$522=$G72))*(--($I$23:$I$522="Yes"))),
                                                        (IF($E$23:$E$522="",0,$E$23:$E$522))*(--($G$23:$G$522=$G72))*(--($I$23:$I$522="Yes")),0),
                1,0.5),1))</f>
        <v/>
      </c>
      <c r="Q72" s="112" t="str">
        <f t="shared" si="3"/>
        <v xml:space="preserve"> </v>
      </c>
      <c r="R72" s="112" t="str">
        <f t="shared" si="0"/>
        <v/>
      </c>
      <c r="S72" s="112" t="str">
        <f t="shared" si="4"/>
        <v/>
      </c>
      <c r="T72" s="113" t="str">
        <f t="shared" si="5"/>
        <v xml:space="preserve"> </v>
      </c>
      <c r="U72" s="108"/>
      <c r="V72" s="114" t="str">
        <f t="shared" si="6"/>
        <v xml:space="preserve"> </v>
      </c>
      <c r="W72" s="115" t="str">
        <f t="shared" si="7"/>
        <v/>
      </c>
      <c r="X72" s="116" t="str">
        <f t="shared" si="1"/>
        <v/>
      </c>
      <c r="Y72" s="111"/>
      <c r="Z72" s="117" t="str">
        <f t="shared" si="9"/>
        <v/>
      </c>
    </row>
    <row r="73" spans="2:26" x14ac:dyDescent="0.2">
      <c r="B73" s="88">
        <f t="shared" si="8"/>
        <v>51</v>
      </c>
      <c r="C73" s="89"/>
      <c r="D73" s="61" t="str">
        <f>IF($C73="", "", INDEX('EAPG Table'!$C$8:$C$1048576, MATCH($C73, 'EAPG Table'!$B$8:$B$1048576, 0)))</f>
        <v/>
      </c>
      <c r="E73" s="90" t="str">
        <f>IF($C73="", "", INDEX('EAPG Table'!$H$8:$H$1048576, MATCH($C73, 'EAPG Table'!$B$8:$B$1048576, 0)))</f>
        <v/>
      </c>
      <c r="F73" s="91" t="str">
        <f>IF($C73="", "", INDEX('EAPG Table'!$F$8:$F$1048576, MATCH($C73, 'EAPG Table'!$B$8:$B$1048576, 0)))</f>
        <v/>
      </c>
      <c r="G73" s="92" t="str">
        <f>IF($C73="", "", INDEX('EAPG Table'!$D$8:$D$1048576, MATCH($C73, 'EAPG Table'!$B$8:$B$1048576, 0)))</f>
        <v/>
      </c>
      <c r="H73" s="91"/>
      <c r="I73" s="93"/>
      <c r="J73" s="94"/>
      <c r="K73" s="94"/>
      <c r="L73" s="94"/>
      <c r="M73" s="94"/>
      <c r="N73" s="94"/>
      <c r="O73" s="94"/>
      <c r="P73" s="95" t="str" cm="1">
        <f t="array" ref="P73">IF($C73="","",IF(I73="Yes",
           IF($B73=MATCH(MAX((IF($E$23:$E$522="",0,$E$23:$E$522))*(--($G$23:$G$522=$G73))*(--($I$23:$I$522="Yes"))),
                                                        (IF($E$23:$E$522="",0,$E$23:$E$522))*(--($G$23:$G$522=$G73))*(--($I$23:$I$522="Yes")),0),
                1,0.5),1))</f>
        <v/>
      </c>
      <c r="Q73" s="95" t="str">
        <f t="shared" si="3"/>
        <v xml:space="preserve"> </v>
      </c>
      <c r="R73" s="95" t="str">
        <f t="shared" si="0"/>
        <v/>
      </c>
      <c r="S73" s="95" t="str">
        <f t="shared" si="4"/>
        <v/>
      </c>
      <c r="T73" s="96" t="str">
        <f t="shared" si="5"/>
        <v xml:space="preserve"> </v>
      </c>
      <c r="U73" s="91"/>
      <c r="V73" s="101" t="str">
        <f t="shared" si="6"/>
        <v xml:space="preserve"> </v>
      </c>
      <c r="W73" s="98" t="str">
        <f t="shared" si="7"/>
        <v/>
      </c>
      <c r="X73" s="102" t="str">
        <f t="shared" si="1"/>
        <v/>
      </c>
      <c r="Y73" s="94"/>
      <c r="Z73" s="103" t="str">
        <f t="shared" si="9"/>
        <v/>
      </c>
    </row>
    <row r="74" spans="2:26" x14ac:dyDescent="0.2">
      <c r="B74" s="88">
        <f t="shared" si="8"/>
        <v>52</v>
      </c>
      <c r="C74" s="89"/>
      <c r="D74" s="61" t="str">
        <f>IF($C74="", "", INDEX('EAPG Table'!$C$8:$C$1048576, MATCH($C74, 'EAPG Table'!$B$8:$B$1048576, 0)))</f>
        <v/>
      </c>
      <c r="E74" s="90" t="str">
        <f>IF($C74="", "", INDEX('EAPG Table'!$H$8:$H$1048576, MATCH($C74, 'EAPG Table'!$B$8:$B$1048576, 0)))</f>
        <v/>
      </c>
      <c r="F74" s="91" t="str">
        <f>IF($C74="", "", INDEX('EAPG Table'!$F$8:$F$1048576, MATCH($C74, 'EAPG Table'!$B$8:$B$1048576, 0)))</f>
        <v/>
      </c>
      <c r="G74" s="92" t="str">
        <f>IF($C74="", "", INDEX('EAPG Table'!$D$8:$D$1048576, MATCH($C74, 'EAPG Table'!$B$8:$B$1048576, 0)))</f>
        <v/>
      </c>
      <c r="H74" s="91"/>
      <c r="I74" s="93"/>
      <c r="J74" s="94"/>
      <c r="K74" s="94"/>
      <c r="L74" s="94"/>
      <c r="M74" s="94"/>
      <c r="N74" s="94"/>
      <c r="O74" s="94"/>
      <c r="P74" s="95" t="str" cm="1">
        <f t="array" ref="P74">IF($C74="","",IF(I74="Yes",
           IF($B74=MATCH(MAX((IF($E$23:$E$522="",0,$E$23:$E$522))*(--($G$23:$G$522=$G74))*(--($I$23:$I$522="Yes"))),
                                                        (IF($E$23:$E$522="",0,$E$23:$E$522))*(--($G$23:$G$522=$G74))*(--($I$23:$I$522="Yes")),0),
                1,0.5),1))</f>
        <v/>
      </c>
      <c r="Q74" s="95" t="str">
        <f t="shared" si="3"/>
        <v xml:space="preserve"> </v>
      </c>
      <c r="R74" s="95" t="str">
        <f t="shared" si="0"/>
        <v/>
      </c>
      <c r="S74" s="95" t="str">
        <f t="shared" si="4"/>
        <v/>
      </c>
      <c r="T74" s="96" t="str">
        <f t="shared" si="5"/>
        <v xml:space="preserve"> </v>
      </c>
      <c r="U74" s="91"/>
      <c r="V74" s="101" t="str">
        <f t="shared" si="6"/>
        <v xml:space="preserve"> </v>
      </c>
      <c r="W74" s="98" t="str">
        <f t="shared" si="7"/>
        <v/>
      </c>
      <c r="X74" s="102" t="str">
        <f t="shared" si="1"/>
        <v/>
      </c>
      <c r="Y74" s="94"/>
      <c r="Z74" s="103" t="str">
        <f t="shared" si="9"/>
        <v/>
      </c>
    </row>
    <row r="75" spans="2:26" x14ac:dyDescent="0.2">
      <c r="B75" s="88">
        <f t="shared" si="8"/>
        <v>53</v>
      </c>
      <c r="C75" s="89"/>
      <c r="D75" s="61" t="str">
        <f>IF($C75="", "", INDEX('EAPG Table'!$C$8:$C$1048576, MATCH($C75, 'EAPG Table'!$B$8:$B$1048576, 0)))</f>
        <v/>
      </c>
      <c r="E75" s="90" t="str">
        <f>IF($C75="", "", INDEX('EAPG Table'!$H$8:$H$1048576, MATCH($C75, 'EAPG Table'!$B$8:$B$1048576, 0)))</f>
        <v/>
      </c>
      <c r="F75" s="91" t="str">
        <f>IF($C75="", "", INDEX('EAPG Table'!$F$8:$F$1048576, MATCH($C75, 'EAPG Table'!$B$8:$B$1048576, 0)))</f>
        <v/>
      </c>
      <c r="G75" s="92" t="str">
        <f>IF($C75="", "", INDEX('EAPG Table'!$D$8:$D$1048576, MATCH($C75, 'EAPG Table'!$B$8:$B$1048576, 0)))</f>
        <v/>
      </c>
      <c r="H75" s="91"/>
      <c r="I75" s="93"/>
      <c r="J75" s="94"/>
      <c r="K75" s="94"/>
      <c r="L75" s="94"/>
      <c r="M75" s="94"/>
      <c r="N75" s="94"/>
      <c r="O75" s="94"/>
      <c r="P75" s="95" t="str" cm="1">
        <f t="array" ref="P75">IF($C75="","",IF(I75="Yes",
           IF($B75=MATCH(MAX((IF($E$23:$E$522="",0,$E$23:$E$522))*(--($G$23:$G$522=$G75))*(--($I$23:$I$522="Yes"))),
                                                        (IF($E$23:$E$522="",0,$E$23:$E$522))*(--($G$23:$G$522=$G75))*(--($I$23:$I$522="Yes")),0),
                1,0.5),1))</f>
        <v/>
      </c>
      <c r="Q75" s="95" t="str">
        <f t="shared" si="3"/>
        <v xml:space="preserve"> </v>
      </c>
      <c r="R75" s="95" t="str">
        <f t="shared" si="0"/>
        <v/>
      </c>
      <c r="S75" s="95" t="str">
        <f t="shared" si="4"/>
        <v/>
      </c>
      <c r="T75" s="96" t="str">
        <f t="shared" si="5"/>
        <v xml:space="preserve"> </v>
      </c>
      <c r="U75" s="91"/>
      <c r="V75" s="101" t="str">
        <f t="shared" si="6"/>
        <v xml:space="preserve"> </v>
      </c>
      <c r="W75" s="98" t="str">
        <f t="shared" si="7"/>
        <v/>
      </c>
      <c r="X75" s="102" t="str">
        <f t="shared" si="1"/>
        <v/>
      </c>
      <c r="Y75" s="94"/>
      <c r="Z75" s="103" t="str">
        <f t="shared" si="9"/>
        <v/>
      </c>
    </row>
    <row r="76" spans="2:26" x14ac:dyDescent="0.2">
      <c r="B76" s="88">
        <f t="shared" si="8"/>
        <v>54</v>
      </c>
      <c r="C76" s="89"/>
      <c r="D76" s="61" t="str">
        <f>IF($C76="", "", INDEX('EAPG Table'!$C$8:$C$1048576, MATCH($C76, 'EAPG Table'!$B$8:$B$1048576, 0)))</f>
        <v/>
      </c>
      <c r="E76" s="90" t="str">
        <f>IF($C76="", "", INDEX('EAPG Table'!$H$8:$H$1048576, MATCH($C76, 'EAPG Table'!$B$8:$B$1048576, 0)))</f>
        <v/>
      </c>
      <c r="F76" s="91" t="str">
        <f>IF($C76="", "", INDEX('EAPG Table'!$F$8:$F$1048576, MATCH($C76, 'EAPG Table'!$B$8:$B$1048576, 0)))</f>
        <v/>
      </c>
      <c r="G76" s="92" t="str">
        <f>IF($C76="", "", INDEX('EAPG Table'!$D$8:$D$1048576, MATCH($C76, 'EAPG Table'!$B$8:$B$1048576, 0)))</f>
        <v/>
      </c>
      <c r="H76" s="91"/>
      <c r="I76" s="93"/>
      <c r="J76" s="94"/>
      <c r="K76" s="94"/>
      <c r="L76" s="94"/>
      <c r="M76" s="94"/>
      <c r="N76" s="94"/>
      <c r="O76" s="94"/>
      <c r="P76" s="95" t="str" cm="1">
        <f t="array" ref="P76">IF($C76="","",IF(I76="Yes",
           IF($B76=MATCH(MAX((IF($E$23:$E$522="",0,$E$23:$E$522))*(--($G$23:$G$522=$G76))*(--($I$23:$I$522="Yes"))),
                                                        (IF($E$23:$E$522="",0,$E$23:$E$522))*(--($G$23:$G$522=$G76))*(--($I$23:$I$522="Yes")),0),
                1,0.5),1))</f>
        <v/>
      </c>
      <c r="Q76" s="95" t="str">
        <f t="shared" si="3"/>
        <v xml:space="preserve"> </v>
      </c>
      <c r="R76" s="95" t="str">
        <f t="shared" si="0"/>
        <v/>
      </c>
      <c r="S76" s="95" t="str">
        <f t="shared" si="4"/>
        <v/>
      </c>
      <c r="T76" s="96" t="str">
        <f t="shared" si="5"/>
        <v xml:space="preserve"> </v>
      </c>
      <c r="U76" s="91"/>
      <c r="V76" s="101" t="str">
        <f t="shared" si="6"/>
        <v xml:space="preserve"> </v>
      </c>
      <c r="W76" s="98" t="str">
        <f t="shared" si="7"/>
        <v/>
      </c>
      <c r="X76" s="102" t="str">
        <f t="shared" si="1"/>
        <v/>
      </c>
      <c r="Y76" s="94"/>
      <c r="Z76" s="103" t="str">
        <f t="shared" si="9"/>
        <v/>
      </c>
    </row>
    <row r="77" spans="2:26" x14ac:dyDescent="0.2">
      <c r="B77" s="104">
        <f t="shared" si="8"/>
        <v>55</v>
      </c>
      <c r="C77" s="105"/>
      <c r="D77" s="106" t="str">
        <f>IF($C77="", "", INDEX('EAPG Table'!$C$8:$C$1048576, MATCH($C77, 'EAPG Table'!$B$8:$B$1048576, 0)))</f>
        <v/>
      </c>
      <c r="E77" s="107" t="str">
        <f>IF($C77="", "", INDEX('EAPG Table'!$H$8:$H$1048576, MATCH($C77, 'EAPG Table'!$B$8:$B$1048576, 0)))</f>
        <v/>
      </c>
      <c r="F77" s="108" t="str">
        <f>IF($C77="", "", INDEX('EAPG Table'!$F$8:$F$1048576, MATCH($C77, 'EAPG Table'!$B$8:$B$1048576, 0)))</f>
        <v/>
      </c>
      <c r="G77" s="109" t="str">
        <f>IF($C77="", "", INDEX('EAPG Table'!$D$8:$D$1048576, MATCH($C77, 'EAPG Table'!$B$8:$B$1048576, 0)))</f>
        <v/>
      </c>
      <c r="H77" s="108"/>
      <c r="I77" s="110"/>
      <c r="J77" s="111"/>
      <c r="K77" s="111"/>
      <c r="L77" s="111"/>
      <c r="M77" s="111"/>
      <c r="N77" s="111"/>
      <c r="O77" s="111"/>
      <c r="P77" s="112" t="str" cm="1">
        <f t="array" ref="P77">IF($C77="","",IF(I77="Yes",
           IF($B77=MATCH(MAX((IF($E$23:$E$522="",0,$E$23:$E$522))*(--($G$23:$G$522=$G77))*(--($I$23:$I$522="Yes"))),
                                                        (IF($E$23:$E$522="",0,$E$23:$E$522))*(--($G$23:$G$522=$G77))*(--($I$23:$I$522="Yes")),0),
                1,0.5),1))</f>
        <v/>
      </c>
      <c r="Q77" s="112" t="str">
        <f t="shared" si="3"/>
        <v xml:space="preserve"> </v>
      </c>
      <c r="R77" s="112" t="str">
        <f t="shared" si="0"/>
        <v/>
      </c>
      <c r="S77" s="112" t="str">
        <f t="shared" si="4"/>
        <v/>
      </c>
      <c r="T77" s="113" t="str">
        <f t="shared" si="5"/>
        <v xml:space="preserve"> </v>
      </c>
      <c r="U77" s="108"/>
      <c r="V77" s="114" t="str">
        <f t="shared" si="6"/>
        <v xml:space="preserve"> </v>
      </c>
      <c r="W77" s="115" t="str">
        <f t="shared" si="7"/>
        <v/>
      </c>
      <c r="X77" s="116" t="str">
        <f t="shared" si="1"/>
        <v/>
      </c>
      <c r="Y77" s="111"/>
      <c r="Z77" s="117" t="str">
        <f t="shared" si="9"/>
        <v/>
      </c>
    </row>
    <row r="78" spans="2:26" x14ac:dyDescent="0.2">
      <c r="B78" s="88">
        <f t="shared" si="8"/>
        <v>56</v>
      </c>
      <c r="C78" s="89"/>
      <c r="D78" s="61" t="str">
        <f>IF($C78="", "", INDEX('EAPG Table'!$C$8:$C$1048576, MATCH($C78, 'EAPG Table'!$B$8:$B$1048576, 0)))</f>
        <v/>
      </c>
      <c r="E78" s="90" t="str">
        <f>IF($C78="", "", INDEX('EAPG Table'!$H$8:$H$1048576, MATCH($C78, 'EAPG Table'!$B$8:$B$1048576, 0)))</f>
        <v/>
      </c>
      <c r="F78" s="91" t="str">
        <f>IF($C78="", "", INDEX('EAPG Table'!$F$8:$F$1048576, MATCH($C78, 'EAPG Table'!$B$8:$B$1048576, 0)))</f>
        <v/>
      </c>
      <c r="G78" s="92" t="str">
        <f>IF($C78="", "", INDEX('EAPG Table'!$D$8:$D$1048576, MATCH($C78, 'EAPG Table'!$B$8:$B$1048576, 0)))</f>
        <v/>
      </c>
      <c r="H78" s="91"/>
      <c r="I78" s="93"/>
      <c r="J78" s="94"/>
      <c r="K78" s="94"/>
      <c r="L78" s="94"/>
      <c r="M78" s="94"/>
      <c r="N78" s="94"/>
      <c r="O78" s="94"/>
      <c r="P78" s="95" t="str" cm="1">
        <f t="array" ref="P78">IF($C78="","",IF(I78="Yes",
           IF($B78=MATCH(MAX((IF($E$23:$E$522="",0,$E$23:$E$522))*(--($G$23:$G$522=$G78))*(--($I$23:$I$522="Yes"))),
                                                        (IF($E$23:$E$522="",0,$E$23:$E$522))*(--($G$23:$G$522=$G78))*(--($I$23:$I$522="Yes")),0),
                1,0.5),1))</f>
        <v/>
      </c>
      <c r="Q78" s="95" t="str">
        <f t="shared" si="3"/>
        <v xml:space="preserve"> </v>
      </c>
      <c r="R78" s="95" t="str">
        <f t="shared" si="0"/>
        <v/>
      </c>
      <c r="S78" s="95" t="str">
        <f t="shared" si="4"/>
        <v/>
      </c>
      <c r="T78" s="96" t="str">
        <f t="shared" si="5"/>
        <v xml:space="preserve"> </v>
      </c>
      <c r="U78" s="91"/>
      <c r="V78" s="101" t="str">
        <f t="shared" si="6"/>
        <v xml:space="preserve"> </v>
      </c>
      <c r="W78" s="98" t="str">
        <f t="shared" si="7"/>
        <v/>
      </c>
      <c r="X78" s="102" t="str">
        <f t="shared" si="1"/>
        <v/>
      </c>
      <c r="Y78" s="94"/>
      <c r="Z78" s="103" t="str">
        <f t="shared" si="9"/>
        <v/>
      </c>
    </row>
    <row r="79" spans="2:26" x14ac:dyDescent="0.2">
      <c r="B79" s="88">
        <f t="shared" si="8"/>
        <v>57</v>
      </c>
      <c r="C79" s="89"/>
      <c r="D79" s="61" t="str">
        <f>IF($C79="", "", INDEX('EAPG Table'!$C$8:$C$1048576, MATCH($C79, 'EAPG Table'!$B$8:$B$1048576, 0)))</f>
        <v/>
      </c>
      <c r="E79" s="90" t="str">
        <f>IF($C79="", "", INDEX('EAPG Table'!$H$8:$H$1048576, MATCH($C79, 'EAPG Table'!$B$8:$B$1048576, 0)))</f>
        <v/>
      </c>
      <c r="F79" s="91" t="str">
        <f>IF($C79="", "", INDEX('EAPG Table'!$F$8:$F$1048576, MATCH($C79, 'EAPG Table'!$B$8:$B$1048576, 0)))</f>
        <v/>
      </c>
      <c r="G79" s="92" t="str">
        <f>IF($C79="", "", INDEX('EAPG Table'!$D$8:$D$1048576, MATCH($C79, 'EAPG Table'!$B$8:$B$1048576, 0)))</f>
        <v/>
      </c>
      <c r="H79" s="91"/>
      <c r="I79" s="93"/>
      <c r="J79" s="94"/>
      <c r="K79" s="94"/>
      <c r="L79" s="94"/>
      <c r="M79" s="94"/>
      <c r="N79" s="94"/>
      <c r="O79" s="94"/>
      <c r="P79" s="95" t="str" cm="1">
        <f t="array" ref="P79">IF($C79="","",IF(I79="Yes",
           IF($B79=MATCH(MAX((IF($E$23:$E$522="",0,$E$23:$E$522))*(--($G$23:$G$522=$G79))*(--($I$23:$I$522="Yes"))),
                                                        (IF($E$23:$E$522="",0,$E$23:$E$522))*(--($G$23:$G$522=$G79))*(--($I$23:$I$522="Yes")),0),
                1,0.5),1))</f>
        <v/>
      </c>
      <c r="Q79" s="95" t="str">
        <f t="shared" si="3"/>
        <v xml:space="preserve"> </v>
      </c>
      <c r="R79" s="95" t="str">
        <f t="shared" si="0"/>
        <v/>
      </c>
      <c r="S79" s="95" t="str">
        <f t="shared" si="4"/>
        <v/>
      </c>
      <c r="T79" s="96" t="str">
        <f t="shared" si="5"/>
        <v xml:space="preserve"> </v>
      </c>
      <c r="U79" s="91"/>
      <c r="V79" s="101" t="str">
        <f t="shared" si="6"/>
        <v xml:space="preserve"> </v>
      </c>
      <c r="W79" s="98" t="str">
        <f t="shared" si="7"/>
        <v/>
      </c>
      <c r="X79" s="102" t="str">
        <f t="shared" si="1"/>
        <v/>
      </c>
      <c r="Y79" s="94"/>
      <c r="Z79" s="103" t="str">
        <f t="shared" si="9"/>
        <v/>
      </c>
    </row>
    <row r="80" spans="2:26" x14ac:dyDescent="0.2">
      <c r="B80" s="88">
        <f t="shared" si="8"/>
        <v>58</v>
      </c>
      <c r="C80" s="89"/>
      <c r="D80" s="61" t="str">
        <f>IF($C80="", "", INDEX('EAPG Table'!$C$8:$C$1048576, MATCH($C80, 'EAPG Table'!$B$8:$B$1048576, 0)))</f>
        <v/>
      </c>
      <c r="E80" s="90" t="str">
        <f>IF($C80="", "", INDEX('EAPG Table'!$H$8:$H$1048576, MATCH($C80, 'EAPG Table'!$B$8:$B$1048576, 0)))</f>
        <v/>
      </c>
      <c r="F80" s="91" t="str">
        <f>IF($C80="", "", INDEX('EAPG Table'!$F$8:$F$1048576, MATCH($C80, 'EAPG Table'!$B$8:$B$1048576, 0)))</f>
        <v/>
      </c>
      <c r="G80" s="92" t="str">
        <f>IF($C80="", "", INDEX('EAPG Table'!$D$8:$D$1048576, MATCH($C80, 'EAPG Table'!$B$8:$B$1048576, 0)))</f>
        <v/>
      </c>
      <c r="H80" s="91"/>
      <c r="I80" s="93"/>
      <c r="J80" s="94"/>
      <c r="K80" s="94"/>
      <c r="L80" s="94"/>
      <c r="M80" s="94"/>
      <c r="N80" s="94"/>
      <c r="O80" s="94"/>
      <c r="P80" s="95" t="str" cm="1">
        <f t="array" ref="P80">IF($C80="","",IF(I80="Yes",
           IF($B80=MATCH(MAX((IF($E$23:$E$522="",0,$E$23:$E$522))*(--($G$23:$G$522=$G80))*(--($I$23:$I$522="Yes"))),
                                                        (IF($E$23:$E$522="",0,$E$23:$E$522))*(--($G$23:$G$522=$G80))*(--($I$23:$I$522="Yes")),0),
                1,0.5),1))</f>
        <v/>
      </c>
      <c r="Q80" s="95" t="str">
        <f t="shared" si="3"/>
        <v xml:space="preserve"> </v>
      </c>
      <c r="R80" s="95" t="str">
        <f t="shared" si="0"/>
        <v/>
      </c>
      <c r="S80" s="95" t="str">
        <f t="shared" si="4"/>
        <v/>
      </c>
      <c r="T80" s="96" t="str">
        <f t="shared" si="5"/>
        <v xml:space="preserve"> </v>
      </c>
      <c r="U80" s="91"/>
      <c r="V80" s="101" t="str">
        <f t="shared" si="6"/>
        <v xml:space="preserve"> </v>
      </c>
      <c r="W80" s="98" t="str">
        <f t="shared" si="7"/>
        <v/>
      </c>
      <c r="X80" s="102" t="str">
        <f t="shared" si="1"/>
        <v/>
      </c>
      <c r="Y80" s="94"/>
      <c r="Z80" s="103" t="str">
        <f t="shared" si="9"/>
        <v/>
      </c>
    </row>
    <row r="81" spans="2:26" x14ac:dyDescent="0.2">
      <c r="B81" s="88">
        <f t="shared" si="8"/>
        <v>59</v>
      </c>
      <c r="C81" s="89"/>
      <c r="D81" s="61" t="str">
        <f>IF($C81="", "", INDEX('EAPG Table'!$C$8:$C$1048576, MATCH($C81, 'EAPG Table'!$B$8:$B$1048576, 0)))</f>
        <v/>
      </c>
      <c r="E81" s="90" t="str">
        <f>IF($C81="", "", INDEX('EAPG Table'!$H$8:$H$1048576, MATCH($C81, 'EAPG Table'!$B$8:$B$1048576, 0)))</f>
        <v/>
      </c>
      <c r="F81" s="91" t="str">
        <f>IF($C81="", "", INDEX('EAPG Table'!$F$8:$F$1048576, MATCH($C81, 'EAPG Table'!$B$8:$B$1048576, 0)))</f>
        <v/>
      </c>
      <c r="G81" s="92" t="str">
        <f>IF($C81="", "", INDEX('EAPG Table'!$D$8:$D$1048576, MATCH($C81, 'EAPG Table'!$B$8:$B$1048576, 0)))</f>
        <v/>
      </c>
      <c r="H81" s="91"/>
      <c r="I81" s="93"/>
      <c r="J81" s="94"/>
      <c r="K81" s="94"/>
      <c r="L81" s="94"/>
      <c r="M81" s="94"/>
      <c r="N81" s="94"/>
      <c r="O81" s="94"/>
      <c r="P81" s="95" t="str" cm="1">
        <f t="array" ref="P81">IF($C81="","",IF(I81="Yes",
           IF($B81=MATCH(MAX((IF($E$23:$E$522="",0,$E$23:$E$522))*(--($G$23:$G$522=$G81))*(--($I$23:$I$522="Yes"))),
                                                        (IF($E$23:$E$522="",0,$E$23:$E$522))*(--($G$23:$G$522=$G81))*(--($I$23:$I$522="Yes")),0),
                1,0.5),1))</f>
        <v/>
      </c>
      <c r="Q81" s="95" t="str">
        <f t="shared" si="3"/>
        <v xml:space="preserve"> </v>
      </c>
      <c r="R81" s="95" t="str">
        <f t="shared" si="0"/>
        <v/>
      </c>
      <c r="S81" s="95" t="str">
        <f t="shared" si="4"/>
        <v/>
      </c>
      <c r="T81" s="96" t="str">
        <f t="shared" si="5"/>
        <v xml:space="preserve"> </v>
      </c>
      <c r="U81" s="91"/>
      <c r="V81" s="101" t="str">
        <f t="shared" si="6"/>
        <v xml:space="preserve"> </v>
      </c>
      <c r="W81" s="98" t="str">
        <f t="shared" si="7"/>
        <v/>
      </c>
      <c r="X81" s="102" t="str">
        <f t="shared" si="1"/>
        <v/>
      </c>
      <c r="Y81" s="94"/>
      <c r="Z81" s="103" t="str">
        <f t="shared" si="9"/>
        <v/>
      </c>
    </row>
    <row r="82" spans="2:26" x14ac:dyDescent="0.2">
      <c r="B82" s="104">
        <f t="shared" si="8"/>
        <v>60</v>
      </c>
      <c r="C82" s="105"/>
      <c r="D82" s="106" t="str">
        <f>IF($C82="", "", INDEX('EAPG Table'!$C$8:$C$1048576, MATCH($C82, 'EAPG Table'!$B$8:$B$1048576, 0)))</f>
        <v/>
      </c>
      <c r="E82" s="107" t="str">
        <f>IF($C82="", "", INDEX('EAPG Table'!$H$8:$H$1048576, MATCH($C82, 'EAPG Table'!$B$8:$B$1048576, 0)))</f>
        <v/>
      </c>
      <c r="F82" s="108" t="str">
        <f>IF($C82="", "", INDEX('EAPG Table'!$F$8:$F$1048576, MATCH($C82, 'EAPG Table'!$B$8:$B$1048576, 0)))</f>
        <v/>
      </c>
      <c r="G82" s="109" t="str">
        <f>IF($C82="", "", INDEX('EAPG Table'!$D$8:$D$1048576, MATCH($C82, 'EAPG Table'!$B$8:$B$1048576, 0)))</f>
        <v/>
      </c>
      <c r="H82" s="108"/>
      <c r="I82" s="110"/>
      <c r="J82" s="111"/>
      <c r="K82" s="111"/>
      <c r="L82" s="111"/>
      <c r="M82" s="111"/>
      <c r="N82" s="111"/>
      <c r="O82" s="111"/>
      <c r="P82" s="112" t="str" cm="1">
        <f t="array" ref="P82">IF($C82="","",IF(I82="Yes",
           IF($B82=MATCH(MAX((IF($E$23:$E$522="",0,$E$23:$E$522))*(--($G$23:$G$522=$G82))*(--($I$23:$I$522="Yes"))),
                                                        (IF($E$23:$E$522="",0,$E$23:$E$522))*(--($G$23:$G$522=$G82))*(--($I$23:$I$522="Yes")),0),
                1,0.5),1))</f>
        <v/>
      </c>
      <c r="Q82" s="112" t="str">
        <f t="shared" si="3"/>
        <v xml:space="preserve"> </v>
      </c>
      <c r="R82" s="112" t="str">
        <f t="shared" si="0"/>
        <v/>
      </c>
      <c r="S82" s="112" t="str">
        <f t="shared" si="4"/>
        <v/>
      </c>
      <c r="T82" s="113" t="str">
        <f t="shared" si="5"/>
        <v xml:space="preserve"> </v>
      </c>
      <c r="U82" s="108"/>
      <c r="V82" s="114" t="str">
        <f t="shared" si="6"/>
        <v xml:space="preserve"> </v>
      </c>
      <c r="W82" s="115" t="str">
        <f t="shared" si="7"/>
        <v/>
      </c>
      <c r="X82" s="116" t="str">
        <f t="shared" si="1"/>
        <v/>
      </c>
      <c r="Y82" s="111"/>
      <c r="Z82" s="117" t="str">
        <f t="shared" si="9"/>
        <v/>
      </c>
    </row>
    <row r="83" spans="2:26" x14ac:dyDescent="0.2">
      <c r="B83" s="88">
        <f t="shared" si="8"/>
        <v>61</v>
      </c>
      <c r="C83" s="89"/>
      <c r="D83" s="61" t="str">
        <f>IF($C83="", "", INDEX('EAPG Table'!$C$8:$C$1048576, MATCH($C83, 'EAPG Table'!$B$8:$B$1048576, 0)))</f>
        <v/>
      </c>
      <c r="E83" s="90" t="str">
        <f>IF($C83="", "", INDEX('EAPG Table'!$H$8:$H$1048576, MATCH($C83, 'EAPG Table'!$B$8:$B$1048576, 0)))</f>
        <v/>
      </c>
      <c r="F83" s="91" t="str">
        <f>IF($C83="", "", INDEX('EAPG Table'!$F$8:$F$1048576, MATCH($C83, 'EAPG Table'!$B$8:$B$1048576, 0)))</f>
        <v/>
      </c>
      <c r="G83" s="92" t="str">
        <f>IF($C83="", "", INDEX('EAPG Table'!$D$8:$D$1048576, MATCH($C83, 'EAPG Table'!$B$8:$B$1048576, 0)))</f>
        <v/>
      </c>
      <c r="H83" s="91"/>
      <c r="I83" s="93"/>
      <c r="J83" s="94"/>
      <c r="K83" s="94"/>
      <c r="L83" s="94"/>
      <c r="M83" s="94"/>
      <c r="N83" s="94"/>
      <c r="O83" s="94"/>
      <c r="P83" s="95" t="str" cm="1">
        <f t="array" ref="P83">IF($C83="","",IF(I83="Yes",
           IF($B83=MATCH(MAX((IF($E$23:$E$522="",0,$E$23:$E$522))*(--($G$23:$G$522=$G83))*(--($I$23:$I$522="Yes"))),
                                                        (IF($E$23:$E$522="",0,$E$23:$E$522))*(--($G$23:$G$522=$G83))*(--($I$23:$I$522="Yes")),0),
                1,0.5),1))</f>
        <v/>
      </c>
      <c r="Q83" s="95" t="str">
        <f t="shared" si="3"/>
        <v xml:space="preserve"> </v>
      </c>
      <c r="R83" s="95" t="str">
        <f t="shared" si="0"/>
        <v/>
      </c>
      <c r="S83" s="95" t="str">
        <f t="shared" si="4"/>
        <v/>
      </c>
      <c r="T83" s="96" t="str">
        <f t="shared" si="5"/>
        <v xml:space="preserve"> </v>
      </c>
      <c r="U83" s="91"/>
      <c r="V83" s="101" t="str">
        <f t="shared" si="6"/>
        <v xml:space="preserve"> </v>
      </c>
      <c r="W83" s="98" t="str">
        <f t="shared" si="7"/>
        <v/>
      </c>
      <c r="X83" s="102" t="str">
        <f t="shared" si="1"/>
        <v/>
      </c>
      <c r="Y83" s="94"/>
      <c r="Z83" s="103" t="str">
        <f t="shared" si="9"/>
        <v/>
      </c>
    </row>
    <row r="84" spans="2:26" x14ac:dyDescent="0.2">
      <c r="B84" s="88">
        <f t="shared" si="8"/>
        <v>62</v>
      </c>
      <c r="C84" s="89"/>
      <c r="D84" s="61" t="str">
        <f>IF($C84="", "", INDEX('EAPG Table'!$C$8:$C$1048576, MATCH($C84, 'EAPG Table'!$B$8:$B$1048576, 0)))</f>
        <v/>
      </c>
      <c r="E84" s="90" t="str">
        <f>IF($C84="", "", INDEX('EAPG Table'!$H$8:$H$1048576, MATCH($C84, 'EAPG Table'!$B$8:$B$1048576, 0)))</f>
        <v/>
      </c>
      <c r="F84" s="91" t="str">
        <f>IF($C84="", "", INDEX('EAPG Table'!$F$8:$F$1048576, MATCH($C84, 'EAPG Table'!$B$8:$B$1048576, 0)))</f>
        <v/>
      </c>
      <c r="G84" s="92" t="str">
        <f>IF($C84="", "", INDEX('EAPG Table'!$D$8:$D$1048576, MATCH($C84, 'EAPG Table'!$B$8:$B$1048576, 0)))</f>
        <v/>
      </c>
      <c r="H84" s="91"/>
      <c r="I84" s="93"/>
      <c r="J84" s="94"/>
      <c r="K84" s="94"/>
      <c r="L84" s="94"/>
      <c r="M84" s="94"/>
      <c r="N84" s="94"/>
      <c r="O84" s="94"/>
      <c r="P84" s="95" t="str" cm="1">
        <f t="array" ref="P84">IF($C84="","",IF(I84="Yes",
           IF($B84=MATCH(MAX((IF($E$23:$E$522="",0,$E$23:$E$522))*(--($G$23:$G$522=$G84))*(--($I$23:$I$522="Yes"))),
                                                        (IF($E$23:$E$522="",0,$E$23:$E$522))*(--($G$23:$G$522=$G84))*(--($I$23:$I$522="Yes")),0),
                1,0.5),1))</f>
        <v/>
      </c>
      <c r="Q84" s="95" t="str">
        <f t="shared" si="3"/>
        <v xml:space="preserve"> </v>
      </c>
      <c r="R84" s="95" t="str">
        <f t="shared" si="0"/>
        <v/>
      </c>
      <c r="S84" s="95" t="str">
        <f t="shared" si="4"/>
        <v/>
      </c>
      <c r="T84" s="96" t="str">
        <f t="shared" si="5"/>
        <v xml:space="preserve"> </v>
      </c>
      <c r="U84" s="91"/>
      <c r="V84" s="101" t="str">
        <f t="shared" si="6"/>
        <v xml:space="preserve"> </v>
      </c>
      <c r="W84" s="98" t="str">
        <f t="shared" si="7"/>
        <v/>
      </c>
      <c r="X84" s="102" t="str">
        <f t="shared" si="1"/>
        <v/>
      </c>
      <c r="Y84" s="94"/>
      <c r="Z84" s="103" t="str">
        <f t="shared" si="9"/>
        <v/>
      </c>
    </row>
    <row r="85" spans="2:26" x14ac:dyDescent="0.2">
      <c r="B85" s="88">
        <f t="shared" si="8"/>
        <v>63</v>
      </c>
      <c r="C85" s="89"/>
      <c r="D85" s="61" t="str">
        <f>IF($C85="", "", INDEX('EAPG Table'!$C$8:$C$1048576, MATCH($C85, 'EAPG Table'!$B$8:$B$1048576, 0)))</f>
        <v/>
      </c>
      <c r="E85" s="90" t="str">
        <f>IF($C85="", "", INDEX('EAPG Table'!$H$8:$H$1048576, MATCH($C85, 'EAPG Table'!$B$8:$B$1048576, 0)))</f>
        <v/>
      </c>
      <c r="F85" s="91" t="str">
        <f>IF($C85="", "", INDEX('EAPG Table'!$F$8:$F$1048576, MATCH($C85, 'EAPG Table'!$B$8:$B$1048576, 0)))</f>
        <v/>
      </c>
      <c r="G85" s="92" t="str">
        <f>IF($C85="", "", INDEX('EAPG Table'!$D$8:$D$1048576, MATCH($C85, 'EAPG Table'!$B$8:$B$1048576, 0)))</f>
        <v/>
      </c>
      <c r="H85" s="91"/>
      <c r="I85" s="93"/>
      <c r="J85" s="94"/>
      <c r="K85" s="94"/>
      <c r="L85" s="94"/>
      <c r="M85" s="94"/>
      <c r="N85" s="94"/>
      <c r="O85" s="94"/>
      <c r="P85" s="95" t="str" cm="1">
        <f t="array" ref="P85">IF($C85="","",IF(I85="Yes",
           IF($B85=MATCH(MAX((IF($E$23:$E$522="",0,$E$23:$E$522))*(--($G$23:$G$522=$G85))*(--($I$23:$I$522="Yes"))),
                                                        (IF($E$23:$E$522="",0,$E$23:$E$522))*(--($G$23:$G$522=$G85))*(--($I$23:$I$522="Yes")),0),
                1,0.5),1))</f>
        <v/>
      </c>
      <c r="Q85" s="95" t="str">
        <f t="shared" si="3"/>
        <v xml:space="preserve"> </v>
      </c>
      <c r="R85" s="95" t="str">
        <f t="shared" si="0"/>
        <v/>
      </c>
      <c r="S85" s="95" t="str">
        <f t="shared" si="4"/>
        <v/>
      </c>
      <c r="T85" s="96" t="str">
        <f t="shared" si="5"/>
        <v xml:space="preserve"> </v>
      </c>
      <c r="U85" s="91"/>
      <c r="V85" s="101" t="str">
        <f t="shared" si="6"/>
        <v xml:space="preserve"> </v>
      </c>
      <c r="W85" s="98" t="str">
        <f t="shared" si="7"/>
        <v/>
      </c>
      <c r="X85" s="102" t="str">
        <f t="shared" si="1"/>
        <v/>
      </c>
      <c r="Y85" s="94"/>
      <c r="Z85" s="103" t="str">
        <f t="shared" si="9"/>
        <v/>
      </c>
    </row>
    <row r="86" spans="2:26" x14ac:dyDescent="0.2">
      <c r="B86" s="88">
        <f t="shared" si="8"/>
        <v>64</v>
      </c>
      <c r="C86" s="89"/>
      <c r="D86" s="61" t="str">
        <f>IF($C86="", "", INDEX('EAPG Table'!$C$8:$C$1048576, MATCH($C86, 'EAPG Table'!$B$8:$B$1048576, 0)))</f>
        <v/>
      </c>
      <c r="E86" s="90" t="str">
        <f>IF($C86="", "", INDEX('EAPG Table'!$H$8:$H$1048576, MATCH($C86, 'EAPG Table'!$B$8:$B$1048576, 0)))</f>
        <v/>
      </c>
      <c r="F86" s="91" t="str">
        <f>IF($C86="", "", INDEX('EAPG Table'!$F$8:$F$1048576, MATCH($C86, 'EAPG Table'!$B$8:$B$1048576, 0)))</f>
        <v/>
      </c>
      <c r="G86" s="92" t="str">
        <f>IF($C86="", "", INDEX('EAPG Table'!$D$8:$D$1048576, MATCH($C86, 'EAPG Table'!$B$8:$B$1048576, 0)))</f>
        <v/>
      </c>
      <c r="H86" s="91"/>
      <c r="I86" s="93"/>
      <c r="J86" s="94"/>
      <c r="K86" s="94"/>
      <c r="L86" s="94"/>
      <c r="M86" s="94"/>
      <c r="N86" s="94"/>
      <c r="O86" s="94"/>
      <c r="P86" s="95" t="str" cm="1">
        <f t="array" ref="P86">IF($C86="","",IF(I86="Yes",
           IF($B86=MATCH(MAX((IF($E$23:$E$522="",0,$E$23:$E$522))*(--($G$23:$G$522=$G86))*(--($I$23:$I$522="Yes"))),
                                                        (IF($E$23:$E$522="",0,$E$23:$E$522))*(--($G$23:$G$522=$G86))*(--($I$23:$I$522="Yes")),0),
                1,0.5),1))</f>
        <v/>
      </c>
      <c r="Q86" s="95" t="str">
        <f t="shared" si="3"/>
        <v xml:space="preserve"> </v>
      </c>
      <c r="R86" s="95" t="str">
        <f t="shared" si="0"/>
        <v/>
      </c>
      <c r="S86" s="95" t="str">
        <f t="shared" si="4"/>
        <v/>
      </c>
      <c r="T86" s="96" t="str">
        <f t="shared" si="5"/>
        <v xml:space="preserve"> </v>
      </c>
      <c r="U86" s="91"/>
      <c r="V86" s="101" t="str">
        <f t="shared" si="6"/>
        <v xml:space="preserve"> </v>
      </c>
      <c r="W86" s="98" t="str">
        <f t="shared" si="7"/>
        <v/>
      </c>
      <c r="X86" s="102" t="str">
        <f t="shared" si="1"/>
        <v/>
      </c>
      <c r="Y86" s="94"/>
      <c r="Z86" s="103" t="str">
        <f t="shared" si="9"/>
        <v/>
      </c>
    </row>
    <row r="87" spans="2:26" x14ac:dyDescent="0.2">
      <c r="B87" s="104">
        <f t="shared" si="8"/>
        <v>65</v>
      </c>
      <c r="C87" s="105"/>
      <c r="D87" s="106" t="str">
        <f>IF($C87="", "", INDEX('EAPG Table'!$C$8:$C$1048576, MATCH($C87, 'EAPG Table'!$B$8:$B$1048576, 0)))</f>
        <v/>
      </c>
      <c r="E87" s="107" t="str">
        <f>IF($C87="", "", INDEX('EAPG Table'!$H$8:$H$1048576, MATCH($C87, 'EAPG Table'!$B$8:$B$1048576, 0)))</f>
        <v/>
      </c>
      <c r="F87" s="108" t="str">
        <f>IF($C87="", "", INDEX('EAPG Table'!$F$8:$F$1048576, MATCH($C87, 'EAPG Table'!$B$8:$B$1048576, 0)))</f>
        <v/>
      </c>
      <c r="G87" s="109" t="str">
        <f>IF($C87="", "", INDEX('EAPG Table'!$D$8:$D$1048576, MATCH($C87, 'EAPG Table'!$B$8:$B$1048576, 0)))</f>
        <v/>
      </c>
      <c r="H87" s="108"/>
      <c r="I87" s="110"/>
      <c r="J87" s="111"/>
      <c r="K87" s="111"/>
      <c r="L87" s="111"/>
      <c r="M87" s="111"/>
      <c r="N87" s="111"/>
      <c r="O87" s="111"/>
      <c r="P87" s="112" t="str" cm="1">
        <f t="array" ref="P87">IF($C87="","",IF(I87="Yes",
           IF($B87=MATCH(MAX((IF($E$23:$E$522="",0,$E$23:$E$522))*(--($G$23:$G$522=$G87))*(--($I$23:$I$522="Yes"))),
                                                        (IF($E$23:$E$522="",0,$E$23:$E$522))*(--($G$23:$G$522=$G87))*(--($I$23:$I$522="Yes")),0),
                1,0.5),1))</f>
        <v/>
      </c>
      <c r="Q87" s="112" t="str">
        <f t="shared" si="3"/>
        <v xml:space="preserve"> </v>
      </c>
      <c r="R87" s="112" t="str">
        <f t="shared" ref="R87:R150" si="10">IF($C87="","",IF(M87="Yes",0.5,1))</f>
        <v/>
      </c>
      <c r="S87" s="112" t="str">
        <f t="shared" si="4"/>
        <v/>
      </c>
      <c r="T87" s="113" t="str">
        <f t="shared" si="5"/>
        <v xml:space="preserve"> </v>
      </c>
      <c r="U87" s="108"/>
      <c r="V87" s="114" t="str">
        <f t="shared" si="6"/>
        <v xml:space="preserve"> </v>
      </c>
      <c r="W87" s="115" t="str">
        <f t="shared" si="7"/>
        <v/>
      </c>
      <c r="X87" s="116" t="str">
        <f t="shared" ref="X87:X150" si="11">IF($C87="","",$D$16)</f>
        <v/>
      </c>
      <c r="Y87" s="111"/>
      <c r="Z87" s="117" t="str">
        <f t="shared" si="9"/>
        <v/>
      </c>
    </row>
    <row r="88" spans="2:26" x14ac:dyDescent="0.2">
      <c r="B88" s="88">
        <f t="shared" si="8"/>
        <v>66</v>
      </c>
      <c r="C88" s="89"/>
      <c r="D88" s="61" t="str">
        <f>IF($C88="", "", INDEX('EAPG Table'!$C$8:$C$1048576, MATCH($C88, 'EAPG Table'!$B$8:$B$1048576, 0)))</f>
        <v/>
      </c>
      <c r="E88" s="90" t="str">
        <f>IF($C88="", "", INDEX('EAPG Table'!$H$8:$H$1048576, MATCH($C88, 'EAPG Table'!$B$8:$B$1048576, 0)))</f>
        <v/>
      </c>
      <c r="F88" s="91" t="str">
        <f>IF($C88="", "", INDEX('EAPG Table'!$F$8:$F$1048576, MATCH($C88, 'EAPG Table'!$B$8:$B$1048576, 0)))</f>
        <v/>
      </c>
      <c r="G88" s="92" t="str">
        <f>IF($C88="", "", INDEX('EAPG Table'!$D$8:$D$1048576, MATCH($C88, 'EAPG Table'!$B$8:$B$1048576, 0)))</f>
        <v/>
      </c>
      <c r="H88" s="91"/>
      <c r="I88" s="93"/>
      <c r="J88" s="94"/>
      <c r="K88" s="94"/>
      <c r="L88" s="94"/>
      <c r="M88" s="94"/>
      <c r="N88" s="94"/>
      <c r="O88" s="94"/>
      <c r="P88" s="95" t="str" cm="1">
        <f t="array" ref="P88">IF($C88="","",IF(I88="Yes",
           IF($B88=MATCH(MAX((IF($E$23:$E$522="",0,$E$23:$E$522))*(--($G$23:$G$522=$G88))*(--($I$23:$I$522="Yes"))),
                                                        (IF($E$23:$E$522="",0,$E$23:$E$522))*(--($G$23:$G$522=$G88))*(--($I$23:$I$522="Yes")),0),
                1,0.5),1))</f>
        <v/>
      </c>
      <c r="Q88" s="95" t="str">
        <f t="shared" ref="Q88:Q151" si="12">IF($C88=""," ",IF(OR(J88="Yes",K88="Yes",L88="Yes"),0,1))</f>
        <v xml:space="preserve"> </v>
      </c>
      <c r="R88" s="95" t="str">
        <f t="shared" si="10"/>
        <v/>
      </c>
      <c r="S88" s="95" t="str">
        <f t="shared" ref="S88:S151" si="13">IF($C88="","",IF($N88="Yes",1.5,1))</f>
        <v/>
      </c>
      <c r="T88" s="96" t="str">
        <f t="shared" ref="T88:T151" si="14">IF($C88=""," ",IF($O88="Yes",0.5,1))</f>
        <v xml:space="preserve"> </v>
      </c>
      <c r="U88" s="91"/>
      <c r="V88" s="101" t="str">
        <f t="shared" ref="V88:V151" si="15">IF($C88=""," ",ROUND($D$14*$D$15*$E88,2))</f>
        <v xml:space="preserve"> </v>
      </c>
      <c r="W88" s="98" t="str">
        <f t="shared" ref="W88:W151" si="16">IF($C88="", "", PRODUCT($P88:$T88))</f>
        <v/>
      </c>
      <c r="X88" s="102" t="str">
        <f t="shared" si="11"/>
        <v/>
      </c>
      <c r="Y88" s="94"/>
      <c r="Z88" s="103" t="str">
        <f t="shared" si="9"/>
        <v/>
      </c>
    </row>
    <row r="89" spans="2:26" x14ac:dyDescent="0.2">
      <c r="B89" s="88">
        <f t="shared" ref="B89:B152" si="17">B88+1</f>
        <v>67</v>
      </c>
      <c r="C89" s="89"/>
      <c r="D89" s="61" t="str">
        <f>IF($C89="", "", INDEX('EAPG Table'!$C$8:$C$1048576, MATCH($C89, 'EAPG Table'!$B$8:$B$1048576, 0)))</f>
        <v/>
      </c>
      <c r="E89" s="90" t="str">
        <f>IF($C89="", "", INDEX('EAPG Table'!$H$8:$H$1048576, MATCH($C89, 'EAPG Table'!$B$8:$B$1048576, 0)))</f>
        <v/>
      </c>
      <c r="F89" s="91" t="str">
        <f>IF($C89="", "", INDEX('EAPG Table'!$F$8:$F$1048576, MATCH($C89, 'EAPG Table'!$B$8:$B$1048576, 0)))</f>
        <v/>
      </c>
      <c r="G89" s="92" t="str">
        <f>IF($C89="", "", INDEX('EAPG Table'!$D$8:$D$1048576, MATCH($C89, 'EAPG Table'!$B$8:$B$1048576, 0)))</f>
        <v/>
      </c>
      <c r="H89" s="91"/>
      <c r="I89" s="93"/>
      <c r="J89" s="94"/>
      <c r="K89" s="94"/>
      <c r="L89" s="94"/>
      <c r="M89" s="94"/>
      <c r="N89" s="94"/>
      <c r="O89" s="94"/>
      <c r="P89" s="95" t="str" cm="1">
        <f t="array" ref="P89">IF($C89="","",IF(I89="Yes",
           IF($B89=MATCH(MAX((IF($E$23:$E$522="",0,$E$23:$E$522))*(--($G$23:$G$522=$G89))*(--($I$23:$I$522="Yes"))),
                                                        (IF($E$23:$E$522="",0,$E$23:$E$522))*(--($G$23:$G$522=$G89))*(--($I$23:$I$522="Yes")),0),
                1,0.5),1))</f>
        <v/>
      </c>
      <c r="Q89" s="95" t="str">
        <f t="shared" si="12"/>
        <v xml:space="preserve"> </v>
      </c>
      <c r="R89" s="95" t="str">
        <f t="shared" si="10"/>
        <v/>
      </c>
      <c r="S89" s="95" t="str">
        <f t="shared" si="13"/>
        <v/>
      </c>
      <c r="T89" s="96" t="str">
        <f t="shared" si="14"/>
        <v xml:space="preserve"> </v>
      </c>
      <c r="U89" s="91"/>
      <c r="V89" s="101" t="str">
        <f t="shared" si="15"/>
        <v xml:space="preserve"> </v>
      </c>
      <c r="W89" s="98" t="str">
        <f t="shared" si="16"/>
        <v/>
      </c>
      <c r="X89" s="102" t="str">
        <f t="shared" si="11"/>
        <v/>
      </c>
      <c r="Y89" s="94"/>
      <c r="Z89" s="103" t="str">
        <f t="shared" si="9"/>
        <v/>
      </c>
    </row>
    <row r="90" spans="2:26" x14ac:dyDescent="0.2">
      <c r="B90" s="88">
        <f t="shared" si="17"/>
        <v>68</v>
      </c>
      <c r="C90" s="89"/>
      <c r="D90" s="61" t="str">
        <f>IF($C90="", "", INDEX('EAPG Table'!$C$8:$C$1048576, MATCH($C90, 'EAPG Table'!$B$8:$B$1048576, 0)))</f>
        <v/>
      </c>
      <c r="E90" s="90" t="str">
        <f>IF($C90="", "", INDEX('EAPG Table'!$H$8:$H$1048576, MATCH($C90, 'EAPG Table'!$B$8:$B$1048576, 0)))</f>
        <v/>
      </c>
      <c r="F90" s="91" t="str">
        <f>IF($C90="", "", INDEX('EAPG Table'!$F$8:$F$1048576, MATCH($C90, 'EAPG Table'!$B$8:$B$1048576, 0)))</f>
        <v/>
      </c>
      <c r="G90" s="92" t="str">
        <f>IF($C90="", "", INDEX('EAPG Table'!$D$8:$D$1048576, MATCH($C90, 'EAPG Table'!$B$8:$B$1048576, 0)))</f>
        <v/>
      </c>
      <c r="H90" s="91"/>
      <c r="I90" s="93"/>
      <c r="J90" s="94"/>
      <c r="K90" s="94"/>
      <c r="L90" s="94"/>
      <c r="M90" s="94"/>
      <c r="N90" s="94"/>
      <c r="O90" s="94"/>
      <c r="P90" s="95" t="str" cm="1">
        <f t="array" ref="P90">IF($C90="","",IF(I90="Yes",
           IF($B90=MATCH(MAX((IF($E$23:$E$522="",0,$E$23:$E$522))*(--($G$23:$G$522=$G90))*(--($I$23:$I$522="Yes"))),
                                                        (IF($E$23:$E$522="",0,$E$23:$E$522))*(--($G$23:$G$522=$G90))*(--($I$23:$I$522="Yes")),0),
                1,0.5),1))</f>
        <v/>
      </c>
      <c r="Q90" s="95" t="str">
        <f t="shared" si="12"/>
        <v xml:space="preserve"> </v>
      </c>
      <c r="R90" s="95" t="str">
        <f t="shared" si="10"/>
        <v/>
      </c>
      <c r="S90" s="95" t="str">
        <f t="shared" si="13"/>
        <v/>
      </c>
      <c r="T90" s="96" t="str">
        <f t="shared" si="14"/>
        <v xml:space="preserve"> </v>
      </c>
      <c r="U90" s="91"/>
      <c r="V90" s="101" t="str">
        <f t="shared" si="15"/>
        <v xml:space="preserve"> </v>
      </c>
      <c r="W90" s="98" t="str">
        <f t="shared" si="16"/>
        <v/>
      </c>
      <c r="X90" s="102" t="str">
        <f t="shared" si="11"/>
        <v/>
      </c>
      <c r="Y90" s="94"/>
      <c r="Z90" s="103" t="str">
        <f t="shared" si="9"/>
        <v/>
      </c>
    </row>
    <row r="91" spans="2:26" x14ac:dyDescent="0.2">
      <c r="B91" s="88">
        <f t="shared" si="17"/>
        <v>69</v>
      </c>
      <c r="C91" s="89"/>
      <c r="D91" s="61" t="str">
        <f>IF($C91="", "", INDEX('EAPG Table'!$C$8:$C$1048576, MATCH($C91, 'EAPG Table'!$B$8:$B$1048576, 0)))</f>
        <v/>
      </c>
      <c r="E91" s="90" t="str">
        <f>IF($C91="", "", INDEX('EAPG Table'!$H$8:$H$1048576, MATCH($C91, 'EAPG Table'!$B$8:$B$1048576, 0)))</f>
        <v/>
      </c>
      <c r="F91" s="91" t="str">
        <f>IF($C91="", "", INDEX('EAPG Table'!$F$8:$F$1048576, MATCH($C91, 'EAPG Table'!$B$8:$B$1048576, 0)))</f>
        <v/>
      </c>
      <c r="G91" s="92" t="str">
        <f>IF($C91="", "", INDEX('EAPG Table'!$D$8:$D$1048576, MATCH($C91, 'EAPG Table'!$B$8:$B$1048576, 0)))</f>
        <v/>
      </c>
      <c r="H91" s="91"/>
      <c r="I91" s="93"/>
      <c r="J91" s="94"/>
      <c r="K91" s="94"/>
      <c r="L91" s="94"/>
      <c r="M91" s="94"/>
      <c r="N91" s="94"/>
      <c r="O91" s="94"/>
      <c r="P91" s="95" t="str" cm="1">
        <f t="array" ref="P91">IF($C91="","",IF(I91="Yes",
           IF($B91=MATCH(MAX((IF($E$23:$E$522="",0,$E$23:$E$522))*(--($G$23:$G$522=$G91))*(--($I$23:$I$522="Yes"))),
                                                        (IF($E$23:$E$522="",0,$E$23:$E$522))*(--($G$23:$G$522=$G91))*(--($I$23:$I$522="Yes")),0),
                1,0.5),1))</f>
        <v/>
      </c>
      <c r="Q91" s="95" t="str">
        <f t="shared" si="12"/>
        <v xml:space="preserve"> </v>
      </c>
      <c r="R91" s="95" t="str">
        <f t="shared" si="10"/>
        <v/>
      </c>
      <c r="S91" s="95" t="str">
        <f t="shared" si="13"/>
        <v/>
      </c>
      <c r="T91" s="96" t="str">
        <f t="shared" si="14"/>
        <v xml:space="preserve"> </v>
      </c>
      <c r="U91" s="91"/>
      <c r="V91" s="101" t="str">
        <f t="shared" si="15"/>
        <v xml:space="preserve"> </v>
      </c>
      <c r="W91" s="98" t="str">
        <f t="shared" si="16"/>
        <v/>
      </c>
      <c r="X91" s="102" t="str">
        <f t="shared" si="11"/>
        <v/>
      </c>
      <c r="Y91" s="94"/>
      <c r="Z91" s="103" t="str">
        <f t="shared" si="9"/>
        <v/>
      </c>
    </row>
    <row r="92" spans="2:26" x14ac:dyDescent="0.2">
      <c r="B92" s="104">
        <f t="shared" si="17"/>
        <v>70</v>
      </c>
      <c r="C92" s="105"/>
      <c r="D92" s="106" t="str">
        <f>IF($C92="", "", INDEX('EAPG Table'!$C$8:$C$1048576, MATCH($C92, 'EAPG Table'!$B$8:$B$1048576, 0)))</f>
        <v/>
      </c>
      <c r="E92" s="107" t="str">
        <f>IF($C92="", "", INDEX('EAPG Table'!$H$8:$H$1048576, MATCH($C92, 'EAPG Table'!$B$8:$B$1048576, 0)))</f>
        <v/>
      </c>
      <c r="F92" s="108" t="str">
        <f>IF($C92="", "", INDEX('EAPG Table'!$F$8:$F$1048576, MATCH($C92, 'EAPG Table'!$B$8:$B$1048576, 0)))</f>
        <v/>
      </c>
      <c r="G92" s="109" t="str">
        <f>IF($C92="", "", INDEX('EAPG Table'!$D$8:$D$1048576, MATCH($C92, 'EAPG Table'!$B$8:$B$1048576, 0)))</f>
        <v/>
      </c>
      <c r="H92" s="108"/>
      <c r="I92" s="110"/>
      <c r="J92" s="111"/>
      <c r="K92" s="111"/>
      <c r="L92" s="111"/>
      <c r="M92" s="111"/>
      <c r="N92" s="111"/>
      <c r="O92" s="111"/>
      <c r="P92" s="112" t="str" cm="1">
        <f t="array" ref="P92">IF($C92="","",IF(I92="Yes",
           IF($B92=MATCH(MAX((IF($E$23:$E$522="",0,$E$23:$E$522))*(--($G$23:$G$522=$G92))*(--($I$23:$I$522="Yes"))),
                                                        (IF($E$23:$E$522="",0,$E$23:$E$522))*(--($G$23:$G$522=$G92))*(--($I$23:$I$522="Yes")),0),
                1,0.5),1))</f>
        <v/>
      </c>
      <c r="Q92" s="112" t="str">
        <f t="shared" si="12"/>
        <v xml:space="preserve"> </v>
      </c>
      <c r="R92" s="112" t="str">
        <f t="shared" si="10"/>
        <v/>
      </c>
      <c r="S92" s="112" t="str">
        <f t="shared" si="13"/>
        <v/>
      </c>
      <c r="T92" s="113" t="str">
        <f t="shared" si="14"/>
        <v xml:space="preserve"> </v>
      </c>
      <c r="U92" s="108"/>
      <c r="V92" s="114" t="str">
        <f t="shared" si="15"/>
        <v xml:space="preserve"> </v>
      </c>
      <c r="W92" s="115" t="str">
        <f t="shared" si="16"/>
        <v/>
      </c>
      <c r="X92" s="116" t="str">
        <f t="shared" si="11"/>
        <v/>
      </c>
      <c r="Y92" s="111"/>
      <c r="Z92" s="117" t="str">
        <f t="shared" si="9"/>
        <v/>
      </c>
    </row>
    <row r="93" spans="2:26" x14ac:dyDescent="0.2">
      <c r="B93" s="88">
        <f t="shared" si="17"/>
        <v>71</v>
      </c>
      <c r="C93" s="89"/>
      <c r="D93" s="61" t="str">
        <f>IF($C93="", "", INDEX('EAPG Table'!$C$8:$C$1048576, MATCH($C93, 'EAPG Table'!$B$8:$B$1048576, 0)))</f>
        <v/>
      </c>
      <c r="E93" s="90" t="str">
        <f>IF($C93="", "", INDEX('EAPG Table'!$H$8:$H$1048576, MATCH($C93, 'EAPG Table'!$B$8:$B$1048576, 0)))</f>
        <v/>
      </c>
      <c r="F93" s="91" t="str">
        <f>IF($C93="", "", INDEX('EAPG Table'!$F$8:$F$1048576, MATCH($C93, 'EAPG Table'!$B$8:$B$1048576, 0)))</f>
        <v/>
      </c>
      <c r="G93" s="92" t="str">
        <f>IF($C93="", "", INDEX('EAPG Table'!$D$8:$D$1048576, MATCH($C93, 'EAPG Table'!$B$8:$B$1048576, 0)))</f>
        <v/>
      </c>
      <c r="H93" s="91"/>
      <c r="I93" s="93"/>
      <c r="J93" s="94"/>
      <c r="K93" s="94"/>
      <c r="L93" s="94"/>
      <c r="M93" s="94"/>
      <c r="N93" s="94"/>
      <c r="O93" s="94"/>
      <c r="P93" s="95" t="str" cm="1">
        <f t="array" ref="P93">IF($C93="","",IF(I93="Yes",
           IF($B93=MATCH(MAX((IF($E$23:$E$522="",0,$E$23:$E$522))*(--($G$23:$G$522=$G93))*(--($I$23:$I$522="Yes"))),
                                                        (IF($E$23:$E$522="",0,$E$23:$E$522))*(--($G$23:$G$522=$G93))*(--($I$23:$I$522="Yes")),0),
                1,0.5),1))</f>
        <v/>
      </c>
      <c r="Q93" s="95" t="str">
        <f t="shared" si="12"/>
        <v xml:space="preserve"> </v>
      </c>
      <c r="R93" s="95" t="str">
        <f t="shared" si="10"/>
        <v/>
      </c>
      <c r="S93" s="95" t="str">
        <f t="shared" si="13"/>
        <v/>
      </c>
      <c r="T93" s="96" t="str">
        <f t="shared" si="14"/>
        <v xml:space="preserve"> </v>
      </c>
      <c r="U93" s="91"/>
      <c r="V93" s="101" t="str">
        <f t="shared" si="15"/>
        <v xml:space="preserve"> </v>
      </c>
      <c r="W93" s="98" t="str">
        <f t="shared" si="16"/>
        <v/>
      </c>
      <c r="X93" s="102" t="str">
        <f t="shared" si="11"/>
        <v/>
      </c>
      <c r="Y93" s="94"/>
      <c r="Z93" s="103" t="str">
        <f t="shared" si="9"/>
        <v/>
      </c>
    </row>
    <row r="94" spans="2:26" x14ac:dyDescent="0.2">
      <c r="B94" s="88">
        <f t="shared" si="17"/>
        <v>72</v>
      </c>
      <c r="C94" s="89"/>
      <c r="D94" s="61" t="str">
        <f>IF($C94="", "", INDEX('EAPG Table'!$C$8:$C$1048576, MATCH($C94, 'EAPG Table'!$B$8:$B$1048576, 0)))</f>
        <v/>
      </c>
      <c r="E94" s="90" t="str">
        <f>IF($C94="", "", INDEX('EAPG Table'!$H$8:$H$1048576, MATCH($C94, 'EAPG Table'!$B$8:$B$1048576, 0)))</f>
        <v/>
      </c>
      <c r="F94" s="91" t="str">
        <f>IF($C94="", "", INDEX('EAPG Table'!$F$8:$F$1048576, MATCH($C94, 'EAPG Table'!$B$8:$B$1048576, 0)))</f>
        <v/>
      </c>
      <c r="G94" s="92" t="str">
        <f>IF($C94="", "", INDEX('EAPG Table'!$D$8:$D$1048576, MATCH($C94, 'EAPG Table'!$B$8:$B$1048576, 0)))</f>
        <v/>
      </c>
      <c r="H94" s="91"/>
      <c r="I94" s="93"/>
      <c r="J94" s="94"/>
      <c r="K94" s="94"/>
      <c r="L94" s="94"/>
      <c r="M94" s="94"/>
      <c r="N94" s="94"/>
      <c r="O94" s="94"/>
      <c r="P94" s="95" t="str" cm="1">
        <f t="array" ref="P94">IF($C94="","",IF(I94="Yes",
           IF($B94=MATCH(MAX((IF($E$23:$E$522="",0,$E$23:$E$522))*(--($G$23:$G$522=$G94))*(--($I$23:$I$522="Yes"))),
                                                        (IF($E$23:$E$522="",0,$E$23:$E$522))*(--($G$23:$G$522=$G94))*(--($I$23:$I$522="Yes")),0),
                1,0.5),1))</f>
        <v/>
      </c>
      <c r="Q94" s="95" t="str">
        <f t="shared" si="12"/>
        <v xml:space="preserve"> </v>
      </c>
      <c r="R94" s="95" t="str">
        <f t="shared" si="10"/>
        <v/>
      </c>
      <c r="S94" s="95" t="str">
        <f t="shared" si="13"/>
        <v/>
      </c>
      <c r="T94" s="96" t="str">
        <f t="shared" si="14"/>
        <v xml:space="preserve"> </v>
      </c>
      <c r="U94" s="91"/>
      <c r="V94" s="101" t="str">
        <f t="shared" si="15"/>
        <v xml:space="preserve"> </v>
      </c>
      <c r="W94" s="98" t="str">
        <f t="shared" si="16"/>
        <v/>
      </c>
      <c r="X94" s="102" t="str">
        <f t="shared" si="11"/>
        <v/>
      </c>
      <c r="Y94" s="94"/>
      <c r="Z94" s="103" t="str">
        <f t="shared" si="9"/>
        <v/>
      </c>
    </row>
    <row r="95" spans="2:26" x14ac:dyDescent="0.2">
      <c r="B95" s="88">
        <f t="shared" si="17"/>
        <v>73</v>
      </c>
      <c r="C95" s="89"/>
      <c r="D95" s="61" t="str">
        <f>IF($C95="", "", INDEX('EAPG Table'!$C$8:$C$1048576, MATCH($C95, 'EAPG Table'!$B$8:$B$1048576, 0)))</f>
        <v/>
      </c>
      <c r="E95" s="90" t="str">
        <f>IF($C95="", "", INDEX('EAPG Table'!$H$8:$H$1048576, MATCH($C95, 'EAPG Table'!$B$8:$B$1048576, 0)))</f>
        <v/>
      </c>
      <c r="F95" s="91" t="str">
        <f>IF($C95="", "", INDEX('EAPG Table'!$F$8:$F$1048576, MATCH($C95, 'EAPG Table'!$B$8:$B$1048576, 0)))</f>
        <v/>
      </c>
      <c r="G95" s="92" t="str">
        <f>IF($C95="", "", INDEX('EAPG Table'!$D$8:$D$1048576, MATCH($C95, 'EAPG Table'!$B$8:$B$1048576, 0)))</f>
        <v/>
      </c>
      <c r="H95" s="91"/>
      <c r="I95" s="93"/>
      <c r="J95" s="94"/>
      <c r="K95" s="94"/>
      <c r="L95" s="94"/>
      <c r="M95" s="94"/>
      <c r="N95" s="94"/>
      <c r="O95" s="94"/>
      <c r="P95" s="95" t="str" cm="1">
        <f t="array" ref="P95">IF($C95="","",IF(I95="Yes",
           IF($B95=MATCH(MAX((IF($E$23:$E$522="",0,$E$23:$E$522))*(--($G$23:$G$522=$G95))*(--($I$23:$I$522="Yes"))),
                                                        (IF($E$23:$E$522="",0,$E$23:$E$522))*(--($G$23:$G$522=$G95))*(--($I$23:$I$522="Yes")),0),
                1,0.5),1))</f>
        <v/>
      </c>
      <c r="Q95" s="95" t="str">
        <f t="shared" si="12"/>
        <v xml:space="preserve"> </v>
      </c>
      <c r="R95" s="95" t="str">
        <f t="shared" si="10"/>
        <v/>
      </c>
      <c r="S95" s="95" t="str">
        <f t="shared" si="13"/>
        <v/>
      </c>
      <c r="T95" s="96" t="str">
        <f t="shared" si="14"/>
        <v xml:space="preserve"> </v>
      </c>
      <c r="U95" s="91"/>
      <c r="V95" s="101" t="str">
        <f t="shared" si="15"/>
        <v xml:space="preserve"> </v>
      </c>
      <c r="W95" s="98" t="str">
        <f t="shared" si="16"/>
        <v/>
      </c>
      <c r="X95" s="102" t="str">
        <f t="shared" si="11"/>
        <v/>
      </c>
      <c r="Y95" s="94"/>
      <c r="Z95" s="103" t="str">
        <f t="shared" si="9"/>
        <v/>
      </c>
    </row>
    <row r="96" spans="2:26" x14ac:dyDescent="0.2">
      <c r="B96" s="88">
        <f t="shared" si="17"/>
        <v>74</v>
      </c>
      <c r="C96" s="89"/>
      <c r="D96" s="61" t="str">
        <f>IF($C96="", "", INDEX('EAPG Table'!$C$8:$C$1048576, MATCH($C96, 'EAPG Table'!$B$8:$B$1048576, 0)))</f>
        <v/>
      </c>
      <c r="E96" s="90" t="str">
        <f>IF($C96="", "", INDEX('EAPG Table'!$H$8:$H$1048576, MATCH($C96, 'EAPG Table'!$B$8:$B$1048576, 0)))</f>
        <v/>
      </c>
      <c r="F96" s="91" t="str">
        <f>IF($C96="", "", INDEX('EAPG Table'!$F$8:$F$1048576, MATCH($C96, 'EAPG Table'!$B$8:$B$1048576, 0)))</f>
        <v/>
      </c>
      <c r="G96" s="92" t="str">
        <f>IF($C96="", "", INDEX('EAPG Table'!$D$8:$D$1048576, MATCH($C96, 'EAPG Table'!$B$8:$B$1048576, 0)))</f>
        <v/>
      </c>
      <c r="H96" s="91"/>
      <c r="I96" s="93"/>
      <c r="J96" s="94"/>
      <c r="K96" s="94"/>
      <c r="L96" s="94"/>
      <c r="M96" s="94"/>
      <c r="N96" s="94"/>
      <c r="O96" s="94"/>
      <c r="P96" s="95" t="str" cm="1">
        <f t="array" ref="P96">IF($C96="","",IF(I96="Yes",
           IF($B96=MATCH(MAX((IF($E$23:$E$522="",0,$E$23:$E$522))*(--($G$23:$G$522=$G96))*(--($I$23:$I$522="Yes"))),
                                                        (IF($E$23:$E$522="",0,$E$23:$E$522))*(--($G$23:$G$522=$G96))*(--($I$23:$I$522="Yes")),0),
                1,0.5),1))</f>
        <v/>
      </c>
      <c r="Q96" s="95" t="str">
        <f t="shared" si="12"/>
        <v xml:space="preserve"> </v>
      </c>
      <c r="R96" s="95" t="str">
        <f t="shared" si="10"/>
        <v/>
      </c>
      <c r="S96" s="95" t="str">
        <f t="shared" si="13"/>
        <v/>
      </c>
      <c r="T96" s="96" t="str">
        <f t="shared" si="14"/>
        <v xml:space="preserve"> </v>
      </c>
      <c r="U96" s="91"/>
      <c r="V96" s="101" t="str">
        <f t="shared" si="15"/>
        <v xml:space="preserve"> </v>
      </c>
      <c r="W96" s="98" t="str">
        <f t="shared" si="16"/>
        <v/>
      </c>
      <c r="X96" s="102" t="str">
        <f t="shared" si="11"/>
        <v/>
      </c>
      <c r="Y96" s="94"/>
      <c r="Z96" s="103" t="str">
        <f t="shared" ref="Z96:Z159" si="18">IF($C96="","",IF($Y96="Yes",ROUND($D$14*$D$15*$E96*$W96+$X96,2),0))</f>
        <v/>
      </c>
    </row>
    <row r="97" spans="2:26" x14ac:dyDescent="0.2">
      <c r="B97" s="104">
        <f t="shared" si="17"/>
        <v>75</v>
      </c>
      <c r="C97" s="105"/>
      <c r="D97" s="106" t="str">
        <f>IF($C97="", "", INDEX('EAPG Table'!$C$8:$C$1048576, MATCH($C97, 'EAPG Table'!$B$8:$B$1048576, 0)))</f>
        <v/>
      </c>
      <c r="E97" s="107" t="str">
        <f>IF($C97="", "", INDEX('EAPG Table'!$H$8:$H$1048576, MATCH($C97, 'EAPG Table'!$B$8:$B$1048576, 0)))</f>
        <v/>
      </c>
      <c r="F97" s="108" t="str">
        <f>IF($C97="", "", INDEX('EAPG Table'!$F$8:$F$1048576, MATCH($C97, 'EAPG Table'!$B$8:$B$1048576, 0)))</f>
        <v/>
      </c>
      <c r="G97" s="109" t="str">
        <f>IF($C97="", "", INDEX('EAPG Table'!$D$8:$D$1048576, MATCH($C97, 'EAPG Table'!$B$8:$B$1048576, 0)))</f>
        <v/>
      </c>
      <c r="H97" s="108"/>
      <c r="I97" s="110"/>
      <c r="J97" s="111"/>
      <c r="K97" s="111"/>
      <c r="L97" s="111"/>
      <c r="M97" s="111"/>
      <c r="N97" s="111"/>
      <c r="O97" s="111"/>
      <c r="P97" s="112" t="str" cm="1">
        <f t="array" ref="P97">IF($C97="","",IF(I97="Yes",
           IF($B97=MATCH(MAX((IF($E$23:$E$522="",0,$E$23:$E$522))*(--($G$23:$G$522=$G97))*(--($I$23:$I$522="Yes"))),
                                                        (IF($E$23:$E$522="",0,$E$23:$E$522))*(--($G$23:$G$522=$G97))*(--($I$23:$I$522="Yes")),0),
                1,0.5),1))</f>
        <v/>
      </c>
      <c r="Q97" s="112" t="str">
        <f t="shared" si="12"/>
        <v xml:space="preserve"> </v>
      </c>
      <c r="R97" s="112" t="str">
        <f t="shared" si="10"/>
        <v/>
      </c>
      <c r="S97" s="112" t="str">
        <f t="shared" si="13"/>
        <v/>
      </c>
      <c r="T97" s="113" t="str">
        <f t="shared" si="14"/>
        <v xml:space="preserve"> </v>
      </c>
      <c r="U97" s="108"/>
      <c r="V97" s="114" t="str">
        <f t="shared" si="15"/>
        <v xml:space="preserve"> </v>
      </c>
      <c r="W97" s="115" t="str">
        <f t="shared" si="16"/>
        <v/>
      </c>
      <c r="X97" s="116" t="str">
        <f t="shared" si="11"/>
        <v/>
      </c>
      <c r="Y97" s="111"/>
      <c r="Z97" s="117" t="str">
        <f t="shared" si="18"/>
        <v/>
      </c>
    </row>
    <row r="98" spans="2:26" x14ac:dyDescent="0.2">
      <c r="B98" s="88">
        <f t="shared" si="17"/>
        <v>76</v>
      </c>
      <c r="C98" s="89"/>
      <c r="D98" s="61" t="str">
        <f>IF($C98="", "", INDEX('EAPG Table'!$C$8:$C$1048576, MATCH($C98, 'EAPG Table'!$B$8:$B$1048576, 0)))</f>
        <v/>
      </c>
      <c r="E98" s="90" t="str">
        <f>IF($C98="", "", INDEX('EAPG Table'!$H$8:$H$1048576, MATCH($C98, 'EAPG Table'!$B$8:$B$1048576, 0)))</f>
        <v/>
      </c>
      <c r="F98" s="91" t="str">
        <f>IF($C98="", "", INDEX('EAPG Table'!$F$8:$F$1048576, MATCH($C98, 'EAPG Table'!$B$8:$B$1048576, 0)))</f>
        <v/>
      </c>
      <c r="G98" s="92" t="str">
        <f>IF($C98="", "", INDEX('EAPG Table'!$D$8:$D$1048576, MATCH($C98, 'EAPG Table'!$B$8:$B$1048576, 0)))</f>
        <v/>
      </c>
      <c r="H98" s="91"/>
      <c r="I98" s="93"/>
      <c r="J98" s="94"/>
      <c r="K98" s="94"/>
      <c r="L98" s="94"/>
      <c r="M98" s="94"/>
      <c r="N98" s="94"/>
      <c r="O98" s="94"/>
      <c r="P98" s="95" t="str" cm="1">
        <f t="array" ref="P98">IF($C98="","",IF(I98="Yes",
           IF($B98=MATCH(MAX((IF($E$23:$E$522="",0,$E$23:$E$522))*(--($G$23:$G$522=$G98))*(--($I$23:$I$522="Yes"))),
                                                        (IF($E$23:$E$522="",0,$E$23:$E$522))*(--($G$23:$G$522=$G98))*(--($I$23:$I$522="Yes")),0),
                1,0.5),1))</f>
        <v/>
      </c>
      <c r="Q98" s="95" t="str">
        <f t="shared" si="12"/>
        <v xml:space="preserve"> </v>
      </c>
      <c r="R98" s="95" t="str">
        <f t="shared" si="10"/>
        <v/>
      </c>
      <c r="S98" s="95" t="str">
        <f t="shared" si="13"/>
        <v/>
      </c>
      <c r="T98" s="96" t="str">
        <f t="shared" si="14"/>
        <v xml:space="preserve"> </v>
      </c>
      <c r="U98" s="91"/>
      <c r="V98" s="101" t="str">
        <f t="shared" si="15"/>
        <v xml:space="preserve"> </v>
      </c>
      <c r="W98" s="98" t="str">
        <f t="shared" si="16"/>
        <v/>
      </c>
      <c r="X98" s="102" t="str">
        <f t="shared" si="11"/>
        <v/>
      </c>
      <c r="Y98" s="94"/>
      <c r="Z98" s="103" t="str">
        <f t="shared" si="18"/>
        <v/>
      </c>
    </row>
    <row r="99" spans="2:26" x14ac:dyDescent="0.2">
      <c r="B99" s="88">
        <f t="shared" si="17"/>
        <v>77</v>
      </c>
      <c r="C99" s="89"/>
      <c r="D99" s="61" t="str">
        <f>IF($C99="", "", INDEX('EAPG Table'!$C$8:$C$1048576, MATCH($C99, 'EAPG Table'!$B$8:$B$1048576, 0)))</f>
        <v/>
      </c>
      <c r="E99" s="90" t="str">
        <f>IF($C99="", "", INDEX('EAPG Table'!$H$8:$H$1048576, MATCH($C99, 'EAPG Table'!$B$8:$B$1048576, 0)))</f>
        <v/>
      </c>
      <c r="F99" s="91" t="str">
        <f>IF($C99="", "", INDEX('EAPG Table'!$F$8:$F$1048576, MATCH($C99, 'EAPG Table'!$B$8:$B$1048576, 0)))</f>
        <v/>
      </c>
      <c r="G99" s="92" t="str">
        <f>IF($C99="", "", INDEX('EAPG Table'!$D$8:$D$1048576, MATCH($C99, 'EAPG Table'!$B$8:$B$1048576, 0)))</f>
        <v/>
      </c>
      <c r="H99" s="91"/>
      <c r="I99" s="93"/>
      <c r="J99" s="94"/>
      <c r="K99" s="94"/>
      <c r="L99" s="94"/>
      <c r="M99" s="94"/>
      <c r="N99" s="94"/>
      <c r="O99" s="94"/>
      <c r="P99" s="95" t="str" cm="1">
        <f t="array" ref="P99">IF($C99="","",IF(I99="Yes",
           IF($B99=MATCH(MAX((IF($E$23:$E$522="",0,$E$23:$E$522))*(--($G$23:$G$522=$G99))*(--($I$23:$I$522="Yes"))),
                                                        (IF($E$23:$E$522="",0,$E$23:$E$522))*(--($G$23:$G$522=$G99))*(--($I$23:$I$522="Yes")),0),
                1,0.5),1))</f>
        <v/>
      </c>
      <c r="Q99" s="95" t="str">
        <f t="shared" si="12"/>
        <v xml:space="preserve"> </v>
      </c>
      <c r="R99" s="95" t="str">
        <f t="shared" si="10"/>
        <v/>
      </c>
      <c r="S99" s="95" t="str">
        <f t="shared" si="13"/>
        <v/>
      </c>
      <c r="T99" s="96" t="str">
        <f t="shared" si="14"/>
        <v xml:space="preserve"> </v>
      </c>
      <c r="U99" s="91"/>
      <c r="V99" s="101" t="str">
        <f t="shared" si="15"/>
        <v xml:space="preserve"> </v>
      </c>
      <c r="W99" s="98" t="str">
        <f t="shared" si="16"/>
        <v/>
      </c>
      <c r="X99" s="102" t="str">
        <f t="shared" si="11"/>
        <v/>
      </c>
      <c r="Y99" s="94"/>
      <c r="Z99" s="103" t="str">
        <f t="shared" si="18"/>
        <v/>
      </c>
    </row>
    <row r="100" spans="2:26" x14ac:dyDescent="0.2">
      <c r="B100" s="88">
        <f t="shared" si="17"/>
        <v>78</v>
      </c>
      <c r="C100" s="89"/>
      <c r="D100" s="61" t="str">
        <f>IF($C100="", "", INDEX('EAPG Table'!$C$8:$C$1048576, MATCH($C100, 'EAPG Table'!$B$8:$B$1048576, 0)))</f>
        <v/>
      </c>
      <c r="E100" s="90" t="str">
        <f>IF($C100="", "", INDEX('EAPG Table'!$H$8:$H$1048576, MATCH($C100, 'EAPG Table'!$B$8:$B$1048576, 0)))</f>
        <v/>
      </c>
      <c r="F100" s="91" t="str">
        <f>IF($C100="", "", INDEX('EAPG Table'!$F$8:$F$1048576, MATCH($C100, 'EAPG Table'!$B$8:$B$1048576, 0)))</f>
        <v/>
      </c>
      <c r="G100" s="92" t="str">
        <f>IF($C100="", "", INDEX('EAPG Table'!$D$8:$D$1048576, MATCH($C100, 'EAPG Table'!$B$8:$B$1048576, 0)))</f>
        <v/>
      </c>
      <c r="H100" s="91"/>
      <c r="I100" s="93"/>
      <c r="J100" s="94"/>
      <c r="K100" s="94"/>
      <c r="L100" s="94"/>
      <c r="M100" s="94"/>
      <c r="N100" s="94"/>
      <c r="O100" s="94"/>
      <c r="P100" s="95" t="str" cm="1">
        <f t="array" ref="P100">IF($C100="","",IF(I100="Yes",
           IF($B100=MATCH(MAX((IF($E$23:$E$522="",0,$E$23:$E$522))*(--($G$23:$G$522=$G100))*(--($I$23:$I$522="Yes"))),
                                                        (IF($E$23:$E$522="",0,$E$23:$E$522))*(--($G$23:$G$522=$G100))*(--($I$23:$I$522="Yes")),0),
                1,0.5),1))</f>
        <v/>
      </c>
      <c r="Q100" s="95" t="str">
        <f t="shared" si="12"/>
        <v xml:space="preserve"> </v>
      </c>
      <c r="R100" s="95" t="str">
        <f t="shared" si="10"/>
        <v/>
      </c>
      <c r="S100" s="95" t="str">
        <f t="shared" si="13"/>
        <v/>
      </c>
      <c r="T100" s="96" t="str">
        <f t="shared" si="14"/>
        <v xml:space="preserve"> </v>
      </c>
      <c r="U100" s="91"/>
      <c r="V100" s="101" t="str">
        <f t="shared" si="15"/>
        <v xml:space="preserve"> </v>
      </c>
      <c r="W100" s="98" t="str">
        <f t="shared" si="16"/>
        <v/>
      </c>
      <c r="X100" s="102" t="str">
        <f t="shared" si="11"/>
        <v/>
      </c>
      <c r="Y100" s="94"/>
      <c r="Z100" s="103" t="str">
        <f t="shared" si="18"/>
        <v/>
      </c>
    </row>
    <row r="101" spans="2:26" x14ac:dyDescent="0.2">
      <c r="B101" s="88">
        <f t="shared" si="17"/>
        <v>79</v>
      </c>
      <c r="C101" s="89"/>
      <c r="D101" s="61" t="str">
        <f>IF($C101="", "", INDEX('EAPG Table'!$C$8:$C$1048576, MATCH($C101, 'EAPG Table'!$B$8:$B$1048576, 0)))</f>
        <v/>
      </c>
      <c r="E101" s="90" t="str">
        <f>IF($C101="", "", INDEX('EAPG Table'!$H$8:$H$1048576, MATCH($C101, 'EAPG Table'!$B$8:$B$1048576, 0)))</f>
        <v/>
      </c>
      <c r="F101" s="91" t="str">
        <f>IF($C101="", "", INDEX('EAPG Table'!$F$8:$F$1048576, MATCH($C101, 'EAPG Table'!$B$8:$B$1048576, 0)))</f>
        <v/>
      </c>
      <c r="G101" s="92" t="str">
        <f>IF($C101="", "", INDEX('EAPG Table'!$D$8:$D$1048576, MATCH($C101, 'EAPG Table'!$B$8:$B$1048576, 0)))</f>
        <v/>
      </c>
      <c r="H101" s="91"/>
      <c r="I101" s="93"/>
      <c r="J101" s="94"/>
      <c r="K101" s="94"/>
      <c r="L101" s="94"/>
      <c r="M101" s="94"/>
      <c r="N101" s="94"/>
      <c r="O101" s="94"/>
      <c r="P101" s="95" t="str" cm="1">
        <f t="array" ref="P101">IF($C101="","",IF(I101="Yes",
           IF($B101=MATCH(MAX((IF($E$23:$E$522="",0,$E$23:$E$522))*(--($G$23:$G$522=$G101))*(--($I$23:$I$522="Yes"))),
                                                        (IF($E$23:$E$522="",0,$E$23:$E$522))*(--($G$23:$G$522=$G101))*(--($I$23:$I$522="Yes")),0),
                1,0.5),1))</f>
        <v/>
      </c>
      <c r="Q101" s="95" t="str">
        <f t="shared" si="12"/>
        <v xml:space="preserve"> </v>
      </c>
      <c r="R101" s="95" t="str">
        <f t="shared" si="10"/>
        <v/>
      </c>
      <c r="S101" s="95" t="str">
        <f t="shared" si="13"/>
        <v/>
      </c>
      <c r="T101" s="96" t="str">
        <f t="shared" si="14"/>
        <v xml:space="preserve"> </v>
      </c>
      <c r="U101" s="91"/>
      <c r="V101" s="101" t="str">
        <f t="shared" si="15"/>
        <v xml:space="preserve"> </v>
      </c>
      <c r="W101" s="98" t="str">
        <f t="shared" si="16"/>
        <v/>
      </c>
      <c r="X101" s="102" t="str">
        <f t="shared" si="11"/>
        <v/>
      </c>
      <c r="Y101" s="94"/>
      <c r="Z101" s="103" t="str">
        <f t="shared" si="18"/>
        <v/>
      </c>
    </row>
    <row r="102" spans="2:26" x14ac:dyDescent="0.2">
      <c r="B102" s="104">
        <f t="shared" si="17"/>
        <v>80</v>
      </c>
      <c r="C102" s="105"/>
      <c r="D102" s="106" t="str">
        <f>IF($C102="", "", INDEX('EAPG Table'!$C$8:$C$1048576, MATCH($C102, 'EAPG Table'!$B$8:$B$1048576, 0)))</f>
        <v/>
      </c>
      <c r="E102" s="107" t="str">
        <f>IF($C102="", "", INDEX('EAPG Table'!$H$8:$H$1048576, MATCH($C102, 'EAPG Table'!$B$8:$B$1048576, 0)))</f>
        <v/>
      </c>
      <c r="F102" s="108" t="str">
        <f>IF($C102="", "", INDEX('EAPG Table'!$F$8:$F$1048576, MATCH($C102, 'EAPG Table'!$B$8:$B$1048576, 0)))</f>
        <v/>
      </c>
      <c r="G102" s="109" t="str">
        <f>IF($C102="", "", INDEX('EAPG Table'!$D$8:$D$1048576, MATCH($C102, 'EAPG Table'!$B$8:$B$1048576, 0)))</f>
        <v/>
      </c>
      <c r="H102" s="108"/>
      <c r="I102" s="110"/>
      <c r="J102" s="111"/>
      <c r="K102" s="111"/>
      <c r="L102" s="111"/>
      <c r="M102" s="111"/>
      <c r="N102" s="111"/>
      <c r="O102" s="111"/>
      <c r="P102" s="112" t="str" cm="1">
        <f t="array" ref="P102">IF($C102="","",IF(I102="Yes",
           IF($B102=MATCH(MAX((IF($E$23:$E$522="",0,$E$23:$E$522))*(--($G$23:$G$522=$G102))*(--($I$23:$I$522="Yes"))),
                                                        (IF($E$23:$E$522="",0,$E$23:$E$522))*(--($G$23:$G$522=$G102))*(--($I$23:$I$522="Yes")),0),
                1,0.5),1))</f>
        <v/>
      </c>
      <c r="Q102" s="112" t="str">
        <f t="shared" si="12"/>
        <v xml:space="preserve"> </v>
      </c>
      <c r="R102" s="112" t="str">
        <f t="shared" si="10"/>
        <v/>
      </c>
      <c r="S102" s="112" t="str">
        <f t="shared" si="13"/>
        <v/>
      </c>
      <c r="T102" s="113" t="str">
        <f t="shared" si="14"/>
        <v xml:space="preserve"> </v>
      </c>
      <c r="U102" s="108"/>
      <c r="V102" s="114" t="str">
        <f t="shared" si="15"/>
        <v xml:space="preserve"> </v>
      </c>
      <c r="W102" s="115" t="str">
        <f t="shared" si="16"/>
        <v/>
      </c>
      <c r="X102" s="116" t="str">
        <f t="shared" si="11"/>
        <v/>
      </c>
      <c r="Y102" s="111"/>
      <c r="Z102" s="117" t="str">
        <f t="shared" si="18"/>
        <v/>
      </c>
    </row>
    <row r="103" spans="2:26" x14ac:dyDescent="0.2">
      <c r="B103" s="88">
        <f t="shared" si="17"/>
        <v>81</v>
      </c>
      <c r="C103" s="89"/>
      <c r="D103" s="61" t="str">
        <f>IF($C103="", "", INDEX('EAPG Table'!$C$8:$C$1048576, MATCH($C103, 'EAPG Table'!$B$8:$B$1048576, 0)))</f>
        <v/>
      </c>
      <c r="E103" s="90" t="str">
        <f>IF($C103="", "", INDEX('EAPG Table'!$H$8:$H$1048576, MATCH($C103, 'EAPG Table'!$B$8:$B$1048576, 0)))</f>
        <v/>
      </c>
      <c r="F103" s="91" t="str">
        <f>IF($C103="", "", INDEX('EAPG Table'!$F$8:$F$1048576, MATCH($C103, 'EAPG Table'!$B$8:$B$1048576, 0)))</f>
        <v/>
      </c>
      <c r="G103" s="92" t="str">
        <f>IF($C103="", "", INDEX('EAPG Table'!$D$8:$D$1048576, MATCH($C103, 'EAPG Table'!$B$8:$B$1048576, 0)))</f>
        <v/>
      </c>
      <c r="H103" s="91"/>
      <c r="I103" s="93"/>
      <c r="J103" s="94"/>
      <c r="K103" s="94"/>
      <c r="L103" s="94"/>
      <c r="M103" s="94"/>
      <c r="N103" s="94"/>
      <c r="O103" s="94"/>
      <c r="P103" s="95" t="str" cm="1">
        <f t="array" ref="P103">IF($C103="","",IF(I103="Yes",
           IF($B103=MATCH(MAX((IF($E$23:$E$522="",0,$E$23:$E$522))*(--($G$23:$G$522=$G103))*(--($I$23:$I$522="Yes"))),
                                                        (IF($E$23:$E$522="",0,$E$23:$E$522))*(--($G$23:$G$522=$G103))*(--($I$23:$I$522="Yes")),0),
                1,0.5),1))</f>
        <v/>
      </c>
      <c r="Q103" s="95" t="str">
        <f t="shared" si="12"/>
        <v xml:space="preserve"> </v>
      </c>
      <c r="R103" s="95" t="str">
        <f t="shared" si="10"/>
        <v/>
      </c>
      <c r="S103" s="95" t="str">
        <f t="shared" si="13"/>
        <v/>
      </c>
      <c r="T103" s="96" t="str">
        <f t="shared" si="14"/>
        <v xml:space="preserve"> </v>
      </c>
      <c r="U103" s="91"/>
      <c r="V103" s="101" t="str">
        <f t="shared" si="15"/>
        <v xml:space="preserve"> </v>
      </c>
      <c r="W103" s="98" t="str">
        <f t="shared" si="16"/>
        <v/>
      </c>
      <c r="X103" s="102" t="str">
        <f t="shared" si="11"/>
        <v/>
      </c>
      <c r="Y103" s="94"/>
      <c r="Z103" s="103" t="str">
        <f t="shared" si="18"/>
        <v/>
      </c>
    </row>
    <row r="104" spans="2:26" x14ac:dyDescent="0.2">
      <c r="B104" s="88">
        <f t="shared" si="17"/>
        <v>82</v>
      </c>
      <c r="C104" s="89"/>
      <c r="D104" s="61" t="str">
        <f>IF($C104="", "", INDEX('EAPG Table'!$C$8:$C$1048576, MATCH($C104, 'EAPG Table'!$B$8:$B$1048576, 0)))</f>
        <v/>
      </c>
      <c r="E104" s="90" t="str">
        <f>IF($C104="", "", INDEX('EAPG Table'!$H$8:$H$1048576, MATCH($C104, 'EAPG Table'!$B$8:$B$1048576, 0)))</f>
        <v/>
      </c>
      <c r="F104" s="91" t="str">
        <f>IF($C104="", "", INDEX('EAPG Table'!$F$8:$F$1048576, MATCH($C104, 'EAPG Table'!$B$8:$B$1048576, 0)))</f>
        <v/>
      </c>
      <c r="G104" s="92" t="str">
        <f>IF($C104="", "", INDEX('EAPG Table'!$D$8:$D$1048576, MATCH($C104, 'EAPG Table'!$B$8:$B$1048576, 0)))</f>
        <v/>
      </c>
      <c r="H104" s="91"/>
      <c r="I104" s="93"/>
      <c r="J104" s="94"/>
      <c r="K104" s="94"/>
      <c r="L104" s="94"/>
      <c r="M104" s="94"/>
      <c r="N104" s="94"/>
      <c r="O104" s="94"/>
      <c r="P104" s="95" t="str" cm="1">
        <f t="array" ref="P104">IF($C104="","",IF(I104="Yes",
           IF($B104=MATCH(MAX((IF($E$23:$E$522="",0,$E$23:$E$522))*(--($G$23:$G$522=$G104))*(--($I$23:$I$522="Yes"))),
                                                        (IF($E$23:$E$522="",0,$E$23:$E$522))*(--($G$23:$G$522=$G104))*(--($I$23:$I$522="Yes")),0),
                1,0.5),1))</f>
        <v/>
      </c>
      <c r="Q104" s="95" t="str">
        <f t="shared" si="12"/>
        <v xml:space="preserve"> </v>
      </c>
      <c r="R104" s="95" t="str">
        <f t="shared" si="10"/>
        <v/>
      </c>
      <c r="S104" s="95" t="str">
        <f t="shared" si="13"/>
        <v/>
      </c>
      <c r="T104" s="96" t="str">
        <f t="shared" si="14"/>
        <v xml:space="preserve"> </v>
      </c>
      <c r="U104" s="91"/>
      <c r="V104" s="101" t="str">
        <f t="shared" si="15"/>
        <v xml:space="preserve"> </v>
      </c>
      <c r="W104" s="98" t="str">
        <f t="shared" si="16"/>
        <v/>
      </c>
      <c r="X104" s="102" t="str">
        <f t="shared" si="11"/>
        <v/>
      </c>
      <c r="Y104" s="94"/>
      <c r="Z104" s="103" t="str">
        <f t="shared" si="18"/>
        <v/>
      </c>
    </row>
    <row r="105" spans="2:26" x14ac:dyDescent="0.2">
      <c r="B105" s="88">
        <f t="shared" si="17"/>
        <v>83</v>
      </c>
      <c r="C105" s="89"/>
      <c r="D105" s="61" t="str">
        <f>IF($C105="", "", INDEX('EAPG Table'!$C$8:$C$1048576, MATCH($C105, 'EAPG Table'!$B$8:$B$1048576, 0)))</f>
        <v/>
      </c>
      <c r="E105" s="90" t="str">
        <f>IF($C105="", "", INDEX('EAPG Table'!$H$8:$H$1048576, MATCH($C105, 'EAPG Table'!$B$8:$B$1048576, 0)))</f>
        <v/>
      </c>
      <c r="F105" s="91" t="str">
        <f>IF($C105="", "", INDEX('EAPG Table'!$F$8:$F$1048576, MATCH($C105, 'EAPG Table'!$B$8:$B$1048576, 0)))</f>
        <v/>
      </c>
      <c r="G105" s="92" t="str">
        <f>IF($C105="", "", INDEX('EAPG Table'!$D$8:$D$1048576, MATCH($C105, 'EAPG Table'!$B$8:$B$1048576, 0)))</f>
        <v/>
      </c>
      <c r="H105" s="91"/>
      <c r="I105" s="93"/>
      <c r="J105" s="94"/>
      <c r="K105" s="94"/>
      <c r="L105" s="94"/>
      <c r="M105" s="94"/>
      <c r="N105" s="94"/>
      <c r="O105" s="94"/>
      <c r="P105" s="95" t="str" cm="1">
        <f t="array" ref="P105">IF($C105="","",IF(I105="Yes",
           IF($B105=MATCH(MAX((IF($E$23:$E$522="",0,$E$23:$E$522))*(--($G$23:$G$522=$G105))*(--($I$23:$I$522="Yes"))),
                                                        (IF($E$23:$E$522="",0,$E$23:$E$522))*(--($G$23:$G$522=$G105))*(--($I$23:$I$522="Yes")),0),
                1,0.5),1))</f>
        <v/>
      </c>
      <c r="Q105" s="95" t="str">
        <f t="shared" si="12"/>
        <v xml:space="preserve"> </v>
      </c>
      <c r="R105" s="95" t="str">
        <f t="shared" si="10"/>
        <v/>
      </c>
      <c r="S105" s="95" t="str">
        <f t="shared" si="13"/>
        <v/>
      </c>
      <c r="T105" s="96" t="str">
        <f t="shared" si="14"/>
        <v xml:space="preserve"> </v>
      </c>
      <c r="U105" s="91"/>
      <c r="V105" s="101" t="str">
        <f t="shared" si="15"/>
        <v xml:space="preserve"> </v>
      </c>
      <c r="W105" s="98" t="str">
        <f t="shared" si="16"/>
        <v/>
      </c>
      <c r="X105" s="102" t="str">
        <f t="shared" si="11"/>
        <v/>
      </c>
      <c r="Y105" s="94"/>
      <c r="Z105" s="103" t="str">
        <f t="shared" si="18"/>
        <v/>
      </c>
    </row>
    <row r="106" spans="2:26" x14ac:dyDescent="0.2">
      <c r="B106" s="88">
        <f t="shared" si="17"/>
        <v>84</v>
      </c>
      <c r="C106" s="89"/>
      <c r="D106" s="61" t="str">
        <f>IF($C106="", "", INDEX('EAPG Table'!$C$8:$C$1048576, MATCH($C106, 'EAPG Table'!$B$8:$B$1048576, 0)))</f>
        <v/>
      </c>
      <c r="E106" s="90" t="str">
        <f>IF($C106="", "", INDEX('EAPG Table'!$H$8:$H$1048576, MATCH($C106, 'EAPG Table'!$B$8:$B$1048576, 0)))</f>
        <v/>
      </c>
      <c r="F106" s="91" t="str">
        <f>IF($C106="", "", INDEX('EAPG Table'!$F$8:$F$1048576, MATCH($C106, 'EAPG Table'!$B$8:$B$1048576, 0)))</f>
        <v/>
      </c>
      <c r="G106" s="92" t="str">
        <f>IF($C106="", "", INDEX('EAPG Table'!$D$8:$D$1048576, MATCH($C106, 'EAPG Table'!$B$8:$B$1048576, 0)))</f>
        <v/>
      </c>
      <c r="H106" s="91"/>
      <c r="I106" s="93"/>
      <c r="J106" s="94"/>
      <c r="K106" s="94"/>
      <c r="L106" s="94"/>
      <c r="M106" s="94"/>
      <c r="N106" s="94"/>
      <c r="O106" s="94"/>
      <c r="P106" s="95" t="str" cm="1">
        <f t="array" ref="P106">IF($C106="","",IF(I106="Yes",
           IF($B106=MATCH(MAX((IF($E$23:$E$522="",0,$E$23:$E$522))*(--($G$23:$G$522=$G106))*(--($I$23:$I$522="Yes"))),
                                                        (IF($E$23:$E$522="",0,$E$23:$E$522))*(--($G$23:$G$522=$G106))*(--($I$23:$I$522="Yes")),0),
                1,0.5),1))</f>
        <v/>
      </c>
      <c r="Q106" s="95" t="str">
        <f t="shared" si="12"/>
        <v xml:space="preserve"> </v>
      </c>
      <c r="R106" s="95" t="str">
        <f t="shared" si="10"/>
        <v/>
      </c>
      <c r="S106" s="95" t="str">
        <f t="shared" si="13"/>
        <v/>
      </c>
      <c r="T106" s="96" t="str">
        <f t="shared" si="14"/>
        <v xml:space="preserve"> </v>
      </c>
      <c r="U106" s="91"/>
      <c r="V106" s="101" t="str">
        <f t="shared" si="15"/>
        <v xml:space="preserve"> </v>
      </c>
      <c r="W106" s="98" t="str">
        <f t="shared" si="16"/>
        <v/>
      </c>
      <c r="X106" s="102" t="str">
        <f t="shared" si="11"/>
        <v/>
      </c>
      <c r="Y106" s="94"/>
      <c r="Z106" s="103" t="str">
        <f t="shared" si="18"/>
        <v/>
      </c>
    </row>
    <row r="107" spans="2:26" x14ac:dyDescent="0.2">
      <c r="B107" s="104">
        <f t="shared" si="17"/>
        <v>85</v>
      </c>
      <c r="C107" s="105"/>
      <c r="D107" s="106" t="str">
        <f>IF($C107="", "", INDEX('EAPG Table'!$C$8:$C$1048576, MATCH($C107, 'EAPG Table'!$B$8:$B$1048576, 0)))</f>
        <v/>
      </c>
      <c r="E107" s="107" t="str">
        <f>IF($C107="", "", INDEX('EAPG Table'!$H$8:$H$1048576, MATCH($C107, 'EAPG Table'!$B$8:$B$1048576, 0)))</f>
        <v/>
      </c>
      <c r="F107" s="108" t="str">
        <f>IF($C107="", "", INDEX('EAPG Table'!$F$8:$F$1048576, MATCH($C107, 'EAPG Table'!$B$8:$B$1048576, 0)))</f>
        <v/>
      </c>
      <c r="G107" s="109" t="str">
        <f>IF($C107="", "", INDEX('EAPG Table'!$D$8:$D$1048576, MATCH($C107, 'EAPG Table'!$B$8:$B$1048576, 0)))</f>
        <v/>
      </c>
      <c r="H107" s="108"/>
      <c r="I107" s="110"/>
      <c r="J107" s="111"/>
      <c r="K107" s="111"/>
      <c r="L107" s="111"/>
      <c r="M107" s="111"/>
      <c r="N107" s="111"/>
      <c r="O107" s="111"/>
      <c r="P107" s="112" t="str" cm="1">
        <f t="array" ref="P107">IF($C107="","",IF(I107="Yes",
           IF($B107=MATCH(MAX((IF($E$23:$E$522="",0,$E$23:$E$522))*(--($G$23:$G$522=$G107))*(--($I$23:$I$522="Yes"))),
                                                        (IF($E$23:$E$522="",0,$E$23:$E$522))*(--($G$23:$G$522=$G107))*(--($I$23:$I$522="Yes")),0),
                1,0.5),1))</f>
        <v/>
      </c>
      <c r="Q107" s="112" t="str">
        <f t="shared" si="12"/>
        <v xml:space="preserve"> </v>
      </c>
      <c r="R107" s="112" t="str">
        <f t="shared" si="10"/>
        <v/>
      </c>
      <c r="S107" s="112" t="str">
        <f t="shared" si="13"/>
        <v/>
      </c>
      <c r="T107" s="113" t="str">
        <f t="shared" si="14"/>
        <v xml:space="preserve"> </v>
      </c>
      <c r="U107" s="108"/>
      <c r="V107" s="114" t="str">
        <f t="shared" si="15"/>
        <v xml:space="preserve"> </v>
      </c>
      <c r="W107" s="115" t="str">
        <f t="shared" si="16"/>
        <v/>
      </c>
      <c r="X107" s="116" t="str">
        <f t="shared" si="11"/>
        <v/>
      </c>
      <c r="Y107" s="111"/>
      <c r="Z107" s="117" t="str">
        <f t="shared" si="18"/>
        <v/>
      </c>
    </row>
    <row r="108" spans="2:26" x14ac:dyDescent="0.2">
      <c r="B108" s="88">
        <f t="shared" si="17"/>
        <v>86</v>
      </c>
      <c r="C108" s="89"/>
      <c r="D108" s="61" t="str">
        <f>IF($C108="", "", INDEX('EAPG Table'!$C$8:$C$1048576, MATCH($C108, 'EAPG Table'!$B$8:$B$1048576, 0)))</f>
        <v/>
      </c>
      <c r="E108" s="90" t="str">
        <f>IF($C108="", "", INDEX('EAPG Table'!$H$8:$H$1048576, MATCH($C108, 'EAPG Table'!$B$8:$B$1048576, 0)))</f>
        <v/>
      </c>
      <c r="F108" s="91" t="str">
        <f>IF($C108="", "", INDEX('EAPG Table'!$F$8:$F$1048576, MATCH($C108, 'EAPG Table'!$B$8:$B$1048576, 0)))</f>
        <v/>
      </c>
      <c r="G108" s="92" t="str">
        <f>IF($C108="", "", INDEX('EAPG Table'!$D$8:$D$1048576, MATCH($C108, 'EAPG Table'!$B$8:$B$1048576, 0)))</f>
        <v/>
      </c>
      <c r="H108" s="91"/>
      <c r="I108" s="93"/>
      <c r="J108" s="94"/>
      <c r="K108" s="94"/>
      <c r="L108" s="94"/>
      <c r="M108" s="94"/>
      <c r="N108" s="94"/>
      <c r="O108" s="94"/>
      <c r="P108" s="95" t="str" cm="1">
        <f t="array" ref="P108">IF($C108="","",IF(I108="Yes",
           IF($B108=MATCH(MAX((IF($E$23:$E$522="",0,$E$23:$E$522))*(--($G$23:$G$522=$G108))*(--($I$23:$I$522="Yes"))),
                                                        (IF($E$23:$E$522="",0,$E$23:$E$522))*(--($G$23:$G$522=$G108))*(--($I$23:$I$522="Yes")),0),
                1,0.5),1))</f>
        <v/>
      </c>
      <c r="Q108" s="95" t="str">
        <f t="shared" si="12"/>
        <v xml:space="preserve"> </v>
      </c>
      <c r="R108" s="95" t="str">
        <f t="shared" si="10"/>
        <v/>
      </c>
      <c r="S108" s="95" t="str">
        <f t="shared" si="13"/>
        <v/>
      </c>
      <c r="T108" s="96" t="str">
        <f t="shared" si="14"/>
        <v xml:space="preserve"> </v>
      </c>
      <c r="U108" s="91"/>
      <c r="V108" s="101" t="str">
        <f t="shared" si="15"/>
        <v xml:space="preserve"> </v>
      </c>
      <c r="W108" s="98" t="str">
        <f t="shared" si="16"/>
        <v/>
      </c>
      <c r="X108" s="102" t="str">
        <f t="shared" si="11"/>
        <v/>
      </c>
      <c r="Y108" s="94"/>
      <c r="Z108" s="103" t="str">
        <f t="shared" si="18"/>
        <v/>
      </c>
    </row>
    <row r="109" spans="2:26" x14ac:dyDescent="0.2">
      <c r="B109" s="88">
        <f t="shared" si="17"/>
        <v>87</v>
      </c>
      <c r="C109" s="89"/>
      <c r="D109" s="61" t="str">
        <f>IF($C109="", "", INDEX('EAPG Table'!$C$8:$C$1048576, MATCH($C109, 'EAPG Table'!$B$8:$B$1048576, 0)))</f>
        <v/>
      </c>
      <c r="E109" s="90" t="str">
        <f>IF($C109="", "", INDEX('EAPG Table'!$H$8:$H$1048576, MATCH($C109, 'EAPG Table'!$B$8:$B$1048576, 0)))</f>
        <v/>
      </c>
      <c r="F109" s="91" t="str">
        <f>IF($C109="", "", INDEX('EAPG Table'!$F$8:$F$1048576, MATCH($C109, 'EAPG Table'!$B$8:$B$1048576, 0)))</f>
        <v/>
      </c>
      <c r="G109" s="92" t="str">
        <f>IF($C109="", "", INDEX('EAPG Table'!$D$8:$D$1048576, MATCH($C109, 'EAPG Table'!$B$8:$B$1048576, 0)))</f>
        <v/>
      </c>
      <c r="H109" s="91"/>
      <c r="I109" s="93"/>
      <c r="J109" s="94"/>
      <c r="K109" s="94"/>
      <c r="L109" s="94"/>
      <c r="M109" s="94"/>
      <c r="N109" s="94"/>
      <c r="O109" s="94"/>
      <c r="P109" s="95" t="str" cm="1">
        <f t="array" ref="P109">IF($C109="","",IF(I109="Yes",
           IF($B109=MATCH(MAX((IF($E$23:$E$522="",0,$E$23:$E$522))*(--($G$23:$G$522=$G109))*(--($I$23:$I$522="Yes"))),
                                                        (IF($E$23:$E$522="",0,$E$23:$E$522))*(--($G$23:$G$522=$G109))*(--($I$23:$I$522="Yes")),0),
                1,0.5),1))</f>
        <v/>
      </c>
      <c r="Q109" s="95" t="str">
        <f t="shared" si="12"/>
        <v xml:space="preserve"> </v>
      </c>
      <c r="R109" s="95" t="str">
        <f t="shared" si="10"/>
        <v/>
      </c>
      <c r="S109" s="95" t="str">
        <f t="shared" si="13"/>
        <v/>
      </c>
      <c r="T109" s="96" t="str">
        <f t="shared" si="14"/>
        <v xml:space="preserve"> </v>
      </c>
      <c r="U109" s="91"/>
      <c r="V109" s="101" t="str">
        <f t="shared" si="15"/>
        <v xml:space="preserve"> </v>
      </c>
      <c r="W109" s="98" t="str">
        <f t="shared" si="16"/>
        <v/>
      </c>
      <c r="X109" s="102" t="str">
        <f t="shared" si="11"/>
        <v/>
      </c>
      <c r="Y109" s="94"/>
      <c r="Z109" s="103" t="str">
        <f t="shared" si="18"/>
        <v/>
      </c>
    </row>
    <row r="110" spans="2:26" x14ac:dyDescent="0.2">
      <c r="B110" s="88">
        <f t="shared" si="17"/>
        <v>88</v>
      </c>
      <c r="C110" s="89"/>
      <c r="D110" s="61" t="str">
        <f>IF($C110="", "", INDEX('EAPG Table'!$C$8:$C$1048576, MATCH($C110, 'EAPG Table'!$B$8:$B$1048576, 0)))</f>
        <v/>
      </c>
      <c r="E110" s="90" t="str">
        <f>IF($C110="", "", INDEX('EAPG Table'!$H$8:$H$1048576, MATCH($C110, 'EAPG Table'!$B$8:$B$1048576, 0)))</f>
        <v/>
      </c>
      <c r="F110" s="91" t="str">
        <f>IF($C110="", "", INDEX('EAPG Table'!$F$8:$F$1048576, MATCH($C110, 'EAPG Table'!$B$8:$B$1048576, 0)))</f>
        <v/>
      </c>
      <c r="G110" s="92" t="str">
        <f>IF($C110="", "", INDEX('EAPG Table'!$D$8:$D$1048576, MATCH($C110, 'EAPG Table'!$B$8:$B$1048576, 0)))</f>
        <v/>
      </c>
      <c r="H110" s="91"/>
      <c r="I110" s="93"/>
      <c r="J110" s="94"/>
      <c r="K110" s="94"/>
      <c r="L110" s="94"/>
      <c r="M110" s="94"/>
      <c r="N110" s="94"/>
      <c r="O110" s="94"/>
      <c r="P110" s="95" t="str" cm="1">
        <f t="array" ref="P110">IF($C110="","",IF(I110="Yes",
           IF($B110=MATCH(MAX((IF($E$23:$E$522="",0,$E$23:$E$522))*(--($G$23:$G$522=$G110))*(--($I$23:$I$522="Yes"))),
                                                        (IF($E$23:$E$522="",0,$E$23:$E$522))*(--($G$23:$G$522=$G110))*(--($I$23:$I$522="Yes")),0),
                1,0.5),1))</f>
        <v/>
      </c>
      <c r="Q110" s="95" t="str">
        <f t="shared" si="12"/>
        <v xml:space="preserve"> </v>
      </c>
      <c r="R110" s="95" t="str">
        <f t="shared" si="10"/>
        <v/>
      </c>
      <c r="S110" s="95" t="str">
        <f t="shared" si="13"/>
        <v/>
      </c>
      <c r="T110" s="96" t="str">
        <f t="shared" si="14"/>
        <v xml:space="preserve"> </v>
      </c>
      <c r="U110" s="91"/>
      <c r="V110" s="101" t="str">
        <f t="shared" si="15"/>
        <v xml:space="preserve"> </v>
      </c>
      <c r="W110" s="98" t="str">
        <f t="shared" si="16"/>
        <v/>
      </c>
      <c r="X110" s="102" t="str">
        <f t="shared" si="11"/>
        <v/>
      </c>
      <c r="Y110" s="94"/>
      <c r="Z110" s="103" t="str">
        <f t="shared" si="18"/>
        <v/>
      </c>
    </row>
    <row r="111" spans="2:26" x14ac:dyDescent="0.2">
      <c r="B111" s="88">
        <f t="shared" si="17"/>
        <v>89</v>
      </c>
      <c r="C111" s="89"/>
      <c r="D111" s="61" t="str">
        <f>IF($C111="", "", INDEX('EAPG Table'!$C$8:$C$1048576, MATCH($C111, 'EAPG Table'!$B$8:$B$1048576, 0)))</f>
        <v/>
      </c>
      <c r="E111" s="90" t="str">
        <f>IF($C111="", "", INDEX('EAPG Table'!$H$8:$H$1048576, MATCH($C111, 'EAPG Table'!$B$8:$B$1048576, 0)))</f>
        <v/>
      </c>
      <c r="F111" s="91" t="str">
        <f>IF($C111="", "", INDEX('EAPG Table'!$F$8:$F$1048576, MATCH($C111, 'EAPG Table'!$B$8:$B$1048576, 0)))</f>
        <v/>
      </c>
      <c r="G111" s="92" t="str">
        <f>IF($C111="", "", INDEX('EAPG Table'!$D$8:$D$1048576, MATCH($C111, 'EAPG Table'!$B$8:$B$1048576, 0)))</f>
        <v/>
      </c>
      <c r="H111" s="91"/>
      <c r="I111" s="93"/>
      <c r="J111" s="94"/>
      <c r="K111" s="94"/>
      <c r="L111" s="94"/>
      <c r="M111" s="94"/>
      <c r="N111" s="94"/>
      <c r="O111" s="94"/>
      <c r="P111" s="95" t="str" cm="1">
        <f t="array" ref="P111">IF($C111="","",IF(I111="Yes",
           IF($B111=MATCH(MAX((IF($E$23:$E$522="",0,$E$23:$E$522))*(--($G$23:$G$522=$G111))*(--($I$23:$I$522="Yes"))),
                                                        (IF($E$23:$E$522="",0,$E$23:$E$522))*(--($G$23:$G$522=$G111))*(--($I$23:$I$522="Yes")),0),
                1,0.5),1))</f>
        <v/>
      </c>
      <c r="Q111" s="95" t="str">
        <f t="shared" si="12"/>
        <v xml:space="preserve"> </v>
      </c>
      <c r="R111" s="95" t="str">
        <f t="shared" si="10"/>
        <v/>
      </c>
      <c r="S111" s="95" t="str">
        <f t="shared" si="13"/>
        <v/>
      </c>
      <c r="T111" s="96" t="str">
        <f t="shared" si="14"/>
        <v xml:space="preserve"> </v>
      </c>
      <c r="U111" s="91"/>
      <c r="V111" s="101" t="str">
        <f t="shared" si="15"/>
        <v xml:space="preserve"> </v>
      </c>
      <c r="W111" s="98" t="str">
        <f t="shared" si="16"/>
        <v/>
      </c>
      <c r="X111" s="102" t="str">
        <f t="shared" si="11"/>
        <v/>
      </c>
      <c r="Y111" s="94"/>
      <c r="Z111" s="103" t="str">
        <f t="shared" si="18"/>
        <v/>
      </c>
    </row>
    <row r="112" spans="2:26" x14ac:dyDescent="0.2">
      <c r="B112" s="104">
        <f t="shared" si="17"/>
        <v>90</v>
      </c>
      <c r="C112" s="105"/>
      <c r="D112" s="106" t="str">
        <f>IF($C112="", "", INDEX('EAPG Table'!$C$8:$C$1048576, MATCH($C112, 'EAPG Table'!$B$8:$B$1048576, 0)))</f>
        <v/>
      </c>
      <c r="E112" s="107" t="str">
        <f>IF($C112="", "", INDEX('EAPG Table'!$H$8:$H$1048576, MATCH($C112, 'EAPG Table'!$B$8:$B$1048576, 0)))</f>
        <v/>
      </c>
      <c r="F112" s="108" t="str">
        <f>IF($C112="", "", INDEX('EAPG Table'!$F$8:$F$1048576, MATCH($C112, 'EAPG Table'!$B$8:$B$1048576, 0)))</f>
        <v/>
      </c>
      <c r="G112" s="109" t="str">
        <f>IF($C112="", "", INDEX('EAPG Table'!$D$8:$D$1048576, MATCH($C112, 'EAPG Table'!$B$8:$B$1048576, 0)))</f>
        <v/>
      </c>
      <c r="H112" s="108"/>
      <c r="I112" s="110"/>
      <c r="J112" s="111"/>
      <c r="K112" s="111"/>
      <c r="L112" s="111"/>
      <c r="M112" s="111"/>
      <c r="N112" s="111"/>
      <c r="O112" s="111"/>
      <c r="P112" s="112" t="str" cm="1">
        <f t="array" ref="P112">IF($C112="","",IF(I112="Yes",
           IF($B112=MATCH(MAX((IF($E$23:$E$522="",0,$E$23:$E$522))*(--($G$23:$G$522=$G112))*(--($I$23:$I$522="Yes"))),
                                                        (IF($E$23:$E$522="",0,$E$23:$E$522))*(--($G$23:$G$522=$G112))*(--($I$23:$I$522="Yes")),0),
                1,0.5),1))</f>
        <v/>
      </c>
      <c r="Q112" s="112" t="str">
        <f t="shared" si="12"/>
        <v xml:space="preserve"> </v>
      </c>
      <c r="R112" s="112" t="str">
        <f t="shared" si="10"/>
        <v/>
      </c>
      <c r="S112" s="112" t="str">
        <f t="shared" si="13"/>
        <v/>
      </c>
      <c r="T112" s="113" t="str">
        <f t="shared" si="14"/>
        <v xml:space="preserve"> </v>
      </c>
      <c r="U112" s="108"/>
      <c r="V112" s="114" t="str">
        <f t="shared" si="15"/>
        <v xml:space="preserve"> </v>
      </c>
      <c r="W112" s="115" t="str">
        <f t="shared" si="16"/>
        <v/>
      </c>
      <c r="X112" s="116" t="str">
        <f t="shared" si="11"/>
        <v/>
      </c>
      <c r="Y112" s="111"/>
      <c r="Z112" s="117" t="str">
        <f t="shared" si="18"/>
        <v/>
      </c>
    </row>
    <row r="113" spans="2:26" x14ac:dyDescent="0.2">
      <c r="B113" s="88">
        <f t="shared" si="17"/>
        <v>91</v>
      </c>
      <c r="C113" s="89"/>
      <c r="D113" s="61" t="str">
        <f>IF($C113="", "", INDEX('EAPG Table'!$C$8:$C$1048576, MATCH($C113, 'EAPG Table'!$B$8:$B$1048576, 0)))</f>
        <v/>
      </c>
      <c r="E113" s="90" t="str">
        <f>IF($C113="", "", INDEX('EAPG Table'!$H$8:$H$1048576, MATCH($C113, 'EAPG Table'!$B$8:$B$1048576, 0)))</f>
        <v/>
      </c>
      <c r="F113" s="91" t="str">
        <f>IF($C113="", "", INDEX('EAPG Table'!$F$8:$F$1048576, MATCH($C113, 'EAPG Table'!$B$8:$B$1048576, 0)))</f>
        <v/>
      </c>
      <c r="G113" s="92" t="str">
        <f>IF($C113="", "", INDEX('EAPG Table'!$D$8:$D$1048576, MATCH($C113, 'EAPG Table'!$B$8:$B$1048576, 0)))</f>
        <v/>
      </c>
      <c r="H113" s="91"/>
      <c r="I113" s="93"/>
      <c r="J113" s="94"/>
      <c r="K113" s="94"/>
      <c r="L113" s="94"/>
      <c r="M113" s="94"/>
      <c r="N113" s="94"/>
      <c r="O113" s="94"/>
      <c r="P113" s="95" t="str" cm="1">
        <f t="array" ref="P113">IF($C113="","",IF(I113="Yes",
           IF($B113=MATCH(MAX((IF($E$23:$E$522="",0,$E$23:$E$522))*(--($G$23:$G$522=$G113))*(--($I$23:$I$522="Yes"))),
                                                        (IF($E$23:$E$522="",0,$E$23:$E$522))*(--($G$23:$G$522=$G113))*(--($I$23:$I$522="Yes")),0),
                1,0.5),1))</f>
        <v/>
      </c>
      <c r="Q113" s="95" t="str">
        <f t="shared" si="12"/>
        <v xml:space="preserve"> </v>
      </c>
      <c r="R113" s="95" t="str">
        <f t="shared" si="10"/>
        <v/>
      </c>
      <c r="S113" s="95" t="str">
        <f t="shared" si="13"/>
        <v/>
      </c>
      <c r="T113" s="96" t="str">
        <f t="shared" si="14"/>
        <v xml:space="preserve"> </v>
      </c>
      <c r="U113" s="91"/>
      <c r="V113" s="101" t="str">
        <f t="shared" si="15"/>
        <v xml:space="preserve"> </v>
      </c>
      <c r="W113" s="98" t="str">
        <f t="shared" si="16"/>
        <v/>
      </c>
      <c r="X113" s="102" t="str">
        <f t="shared" si="11"/>
        <v/>
      </c>
      <c r="Y113" s="94"/>
      <c r="Z113" s="103" t="str">
        <f t="shared" si="18"/>
        <v/>
      </c>
    </row>
    <row r="114" spans="2:26" x14ac:dyDescent="0.2">
      <c r="B114" s="88">
        <f t="shared" si="17"/>
        <v>92</v>
      </c>
      <c r="C114" s="89"/>
      <c r="D114" s="61" t="str">
        <f>IF($C114="", "", INDEX('EAPG Table'!$C$8:$C$1048576, MATCH($C114, 'EAPG Table'!$B$8:$B$1048576, 0)))</f>
        <v/>
      </c>
      <c r="E114" s="90" t="str">
        <f>IF($C114="", "", INDEX('EAPG Table'!$H$8:$H$1048576, MATCH($C114, 'EAPG Table'!$B$8:$B$1048576, 0)))</f>
        <v/>
      </c>
      <c r="F114" s="91" t="str">
        <f>IF($C114="", "", INDEX('EAPG Table'!$F$8:$F$1048576, MATCH($C114, 'EAPG Table'!$B$8:$B$1048576, 0)))</f>
        <v/>
      </c>
      <c r="G114" s="92" t="str">
        <f>IF($C114="", "", INDEX('EAPG Table'!$D$8:$D$1048576, MATCH($C114, 'EAPG Table'!$B$8:$B$1048576, 0)))</f>
        <v/>
      </c>
      <c r="H114" s="91"/>
      <c r="I114" s="93"/>
      <c r="J114" s="94"/>
      <c r="K114" s="94"/>
      <c r="L114" s="94"/>
      <c r="M114" s="94"/>
      <c r="N114" s="94"/>
      <c r="O114" s="94"/>
      <c r="P114" s="95" t="str" cm="1">
        <f t="array" ref="P114">IF($C114="","",IF(I114="Yes",
           IF($B114=MATCH(MAX((IF($E$23:$E$522="",0,$E$23:$E$522))*(--($G$23:$G$522=$G114))*(--($I$23:$I$522="Yes"))),
                                                        (IF($E$23:$E$522="",0,$E$23:$E$522))*(--($G$23:$G$522=$G114))*(--($I$23:$I$522="Yes")),0),
                1,0.5),1))</f>
        <v/>
      </c>
      <c r="Q114" s="95" t="str">
        <f t="shared" si="12"/>
        <v xml:space="preserve"> </v>
      </c>
      <c r="R114" s="95" t="str">
        <f t="shared" si="10"/>
        <v/>
      </c>
      <c r="S114" s="95" t="str">
        <f t="shared" si="13"/>
        <v/>
      </c>
      <c r="T114" s="96" t="str">
        <f t="shared" si="14"/>
        <v xml:space="preserve"> </v>
      </c>
      <c r="U114" s="91"/>
      <c r="V114" s="101" t="str">
        <f t="shared" si="15"/>
        <v xml:space="preserve"> </v>
      </c>
      <c r="W114" s="98" t="str">
        <f t="shared" si="16"/>
        <v/>
      </c>
      <c r="X114" s="102" t="str">
        <f t="shared" si="11"/>
        <v/>
      </c>
      <c r="Y114" s="94"/>
      <c r="Z114" s="103" t="str">
        <f t="shared" si="18"/>
        <v/>
      </c>
    </row>
    <row r="115" spans="2:26" x14ac:dyDescent="0.2">
      <c r="B115" s="88">
        <f t="shared" si="17"/>
        <v>93</v>
      </c>
      <c r="C115" s="89"/>
      <c r="D115" s="61" t="str">
        <f>IF($C115="", "", INDEX('EAPG Table'!$C$8:$C$1048576, MATCH($C115, 'EAPG Table'!$B$8:$B$1048576, 0)))</f>
        <v/>
      </c>
      <c r="E115" s="90" t="str">
        <f>IF($C115="", "", INDEX('EAPG Table'!$H$8:$H$1048576, MATCH($C115, 'EAPG Table'!$B$8:$B$1048576, 0)))</f>
        <v/>
      </c>
      <c r="F115" s="91" t="str">
        <f>IF($C115="", "", INDEX('EAPG Table'!$F$8:$F$1048576, MATCH($C115, 'EAPG Table'!$B$8:$B$1048576, 0)))</f>
        <v/>
      </c>
      <c r="G115" s="92" t="str">
        <f>IF($C115="", "", INDEX('EAPG Table'!$D$8:$D$1048576, MATCH($C115, 'EAPG Table'!$B$8:$B$1048576, 0)))</f>
        <v/>
      </c>
      <c r="H115" s="91"/>
      <c r="I115" s="93"/>
      <c r="J115" s="94"/>
      <c r="K115" s="94"/>
      <c r="L115" s="94"/>
      <c r="M115" s="94"/>
      <c r="N115" s="94"/>
      <c r="O115" s="94"/>
      <c r="P115" s="95" t="str" cm="1">
        <f t="array" ref="P115">IF($C115="","",IF(I115="Yes",
           IF($B115=MATCH(MAX((IF($E$23:$E$522="",0,$E$23:$E$522))*(--($G$23:$G$522=$G115))*(--($I$23:$I$522="Yes"))),
                                                        (IF($E$23:$E$522="",0,$E$23:$E$522))*(--($G$23:$G$522=$G115))*(--($I$23:$I$522="Yes")),0),
                1,0.5),1))</f>
        <v/>
      </c>
      <c r="Q115" s="95" t="str">
        <f t="shared" si="12"/>
        <v xml:space="preserve"> </v>
      </c>
      <c r="R115" s="95" t="str">
        <f t="shared" si="10"/>
        <v/>
      </c>
      <c r="S115" s="95" t="str">
        <f t="shared" si="13"/>
        <v/>
      </c>
      <c r="T115" s="96" t="str">
        <f t="shared" si="14"/>
        <v xml:space="preserve"> </v>
      </c>
      <c r="U115" s="91"/>
      <c r="V115" s="101" t="str">
        <f t="shared" si="15"/>
        <v xml:space="preserve"> </v>
      </c>
      <c r="W115" s="98" t="str">
        <f t="shared" si="16"/>
        <v/>
      </c>
      <c r="X115" s="102" t="str">
        <f t="shared" si="11"/>
        <v/>
      </c>
      <c r="Y115" s="94"/>
      <c r="Z115" s="103" t="str">
        <f t="shared" si="18"/>
        <v/>
      </c>
    </row>
    <row r="116" spans="2:26" x14ac:dyDescent="0.2">
      <c r="B116" s="88">
        <f t="shared" si="17"/>
        <v>94</v>
      </c>
      <c r="C116" s="89"/>
      <c r="D116" s="61" t="str">
        <f>IF($C116="", "", INDEX('EAPG Table'!$C$8:$C$1048576, MATCH($C116, 'EAPG Table'!$B$8:$B$1048576, 0)))</f>
        <v/>
      </c>
      <c r="E116" s="90" t="str">
        <f>IF($C116="", "", INDEX('EAPG Table'!$H$8:$H$1048576, MATCH($C116, 'EAPG Table'!$B$8:$B$1048576, 0)))</f>
        <v/>
      </c>
      <c r="F116" s="91" t="str">
        <f>IF($C116="", "", INDEX('EAPG Table'!$F$8:$F$1048576, MATCH($C116, 'EAPG Table'!$B$8:$B$1048576, 0)))</f>
        <v/>
      </c>
      <c r="G116" s="92" t="str">
        <f>IF($C116="", "", INDEX('EAPG Table'!$D$8:$D$1048576, MATCH($C116, 'EAPG Table'!$B$8:$B$1048576, 0)))</f>
        <v/>
      </c>
      <c r="H116" s="91"/>
      <c r="I116" s="93"/>
      <c r="J116" s="94"/>
      <c r="K116" s="94"/>
      <c r="L116" s="94"/>
      <c r="M116" s="94"/>
      <c r="N116" s="94"/>
      <c r="O116" s="94"/>
      <c r="P116" s="95" t="str" cm="1">
        <f t="array" ref="P116">IF($C116="","",IF(I116="Yes",
           IF($B116=MATCH(MAX((IF($E$23:$E$522="",0,$E$23:$E$522))*(--($G$23:$G$522=$G116))*(--($I$23:$I$522="Yes"))),
                                                        (IF($E$23:$E$522="",0,$E$23:$E$522))*(--($G$23:$G$522=$G116))*(--($I$23:$I$522="Yes")),0),
                1,0.5),1))</f>
        <v/>
      </c>
      <c r="Q116" s="95" t="str">
        <f t="shared" si="12"/>
        <v xml:space="preserve"> </v>
      </c>
      <c r="R116" s="95" t="str">
        <f t="shared" si="10"/>
        <v/>
      </c>
      <c r="S116" s="95" t="str">
        <f t="shared" si="13"/>
        <v/>
      </c>
      <c r="T116" s="96" t="str">
        <f t="shared" si="14"/>
        <v xml:space="preserve"> </v>
      </c>
      <c r="U116" s="91"/>
      <c r="V116" s="101" t="str">
        <f t="shared" si="15"/>
        <v xml:space="preserve"> </v>
      </c>
      <c r="W116" s="98" t="str">
        <f t="shared" si="16"/>
        <v/>
      </c>
      <c r="X116" s="102" t="str">
        <f t="shared" si="11"/>
        <v/>
      </c>
      <c r="Y116" s="94"/>
      <c r="Z116" s="103" t="str">
        <f t="shared" si="18"/>
        <v/>
      </c>
    </row>
    <row r="117" spans="2:26" x14ac:dyDescent="0.2">
      <c r="B117" s="104">
        <f t="shared" si="17"/>
        <v>95</v>
      </c>
      <c r="C117" s="105"/>
      <c r="D117" s="106" t="str">
        <f>IF($C117="", "", INDEX('EAPG Table'!$C$8:$C$1048576, MATCH($C117, 'EAPG Table'!$B$8:$B$1048576, 0)))</f>
        <v/>
      </c>
      <c r="E117" s="107" t="str">
        <f>IF($C117="", "", INDEX('EAPG Table'!$H$8:$H$1048576, MATCH($C117, 'EAPG Table'!$B$8:$B$1048576, 0)))</f>
        <v/>
      </c>
      <c r="F117" s="108" t="str">
        <f>IF($C117="", "", INDEX('EAPG Table'!$F$8:$F$1048576, MATCH($C117, 'EAPG Table'!$B$8:$B$1048576, 0)))</f>
        <v/>
      </c>
      <c r="G117" s="109" t="str">
        <f>IF($C117="", "", INDEX('EAPG Table'!$D$8:$D$1048576, MATCH($C117, 'EAPG Table'!$B$8:$B$1048576, 0)))</f>
        <v/>
      </c>
      <c r="H117" s="108"/>
      <c r="I117" s="110"/>
      <c r="J117" s="111"/>
      <c r="K117" s="111"/>
      <c r="L117" s="111"/>
      <c r="M117" s="111"/>
      <c r="N117" s="111"/>
      <c r="O117" s="111"/>
      <c r="P117" s="112" t="str" cm="1">
        <f t="array" ref="P117">IF($C117="","",IF(I117="Yes",
           IF($B117=MATCH(MAX((IF($E$23:$E$522="",0,$E$23:$E$522))*(--($G$23:$G$522=$G117))*(--($I$23:$I$522="Yes"))),
                                                        (IF($E$23:$E$522="",0,$E$23:$E$522))*(--($G$23:$G$522=$G117))*(--($I$23:$I$522="Yes")),0),
                1,0.5),1))</f>
        <v/>
      </c>
      <c r="Q117" s="112" t="str">
        <f t="shared" si="12"/>
        <v xml:space="preserve"> </v>
      </c>
      <c r="R117" s="112" t="str">
        <f t="shared" si="10"/>
        <v/>
      </c>
      <c r="S117" s="112" t="str">
        <f t="shared" si="13"/>
        <v/>
      </c>
      <c r="T117" s="113" t="str">
        <f t="shared" si="14"/>
        <v xml:space="preserve"> </v>
      </c>
      <c r="U117" s="108"/>
      <c r="V117" s="114" t="str">
        <f t="shared" si="15"/>
        <v xml:space="preserve"> </v>
      </c>
      <c r="W117" s="115" t="str">
        <f t="shared" si="16"/>
        <v/>
      </c>
      <c r="X117" s="116" t="str">
        <f t="shared" si="11"/>
        <v/>
      </c>
      <c r="Y117" s="111"/>
      <c r="Z117" s="117" t="str">
        <f t="shared" si="18"/>
        <v/>
      </c>
    </row>
    <row r="118" spans="2:26" x14ac:dyDescent="0.2">
      <c r="B118" s="88">
        <f t="shared" si="17"/>
        <v>96</v>
      </c>
      <c r="C118" s="89"/>
      <c r="D118" s="61" t="str">
        <f>IF($C118="", "", INDEX('EAPG Table'!$C$8:$C$1048576, MATCH($C118, 'EAPG Table'!$B$8:$B$1048576, 0)))</f>
        <v/>
      </c>
      <c r="E118" s="90" t="str">
        <f>IF($C118="", "", INDEX('EAPG Table'!$H$8:$H$1048576, MATCH($C118, 'EAPG Table'!$B$8:$B$1048576, 0)))</f>
        <v/>
      </c>
      <c r="F118" s="91" t="str">
        <f>IF($C118="", "", INDEX('EAPG Table'!$F$8:$F$1048576, MATCH($C118, 'EAPG Table'!$B$8:$B$1048576, 0)))</f>
        <v/>
      </c>
      <c r="G118" s="92" t="str">
        <f>IF($C118="", "", INDEX('EAPG Table'!$D$8:$D$1048576, MATCH($C118, 'EAPG Table'!$B$8:$B$1048576, 0)))</f>
        <v/>
      </c>
      <c r="H118" s="91"/>
      <c r="I118" s="93"/>
      <c r="J118" s="94"/>
      <c r="K118" s="94"/>
      <c r="L118" s="94"/>
      <c r="M118" s="94"/>
      <c r="N118" s="94"/>
      <c r="O118" s="94"/>
      <c r="P118" s="95" t="str" cm="1">
        <f t="array" ref="P118">IF($C118="","",IF(I118="Yes",
           IF($B118=MATCH(MAX((IF($E$23:$E$522="",0,$E$23:$E$522))*(--($G$23:$G$522=$G118))*(--($I$23:$I$522="Yes"))),
                                                        (IF($E$23:$E$522="",0,$E$23:$E$522))*(--($G$23:$G$522=$G118))*(--($I$23:$I$522="Yes")),0),
                1,0.5),1))</f>
        <v/>
      </c>
      <c r="Q118" s="95" t="str">
        <f t="shared" si="12"/>
        <v xml:space="preserve"> </v>
      </c>
      <c r="R118" s="95" t="str">
        <f t="shared" si="10"/>
        <v/>
      </c>
      <c r="S118" s="95" t="str">
        <f t="shared" si="13"/>
        <v/>
      </c>
      <c r="T118" s="96" t="str">
        <f t="shared" si="14"/>
        <v xml:space="preserve"> </v>
      </c>
      <c r="U118" s="91"/>
      <c r="V118" s="101" t="str">
        <f t="shared" si="15"/>
        <v xml:space="preserve"> </v>
      </c>
      <c r="W118" s="98" t="str">
        <f t="shared" si="16"/>
        <v/>
      </c>
      <c r="X118" s="102" t="str">
        <f t="shared" si="11"/>
        <v/>
      </c>
      <c r="Y118" s="94"/>
      <c r="Z118" s="103" t="str">
        <f t="shared" si="18"/>
        <v/>
      </c>
    </row>
    <row r="119" spans="2:26" x14ac:dyDescent="0.2">
      <c r="B119" s="88">
        <f t="shared" si="17"/>
        <v>97</v>
      </c>
      <c r="C119" s="89"/>
      <c r="D119" s="61" t="str">
        <f>IF($C119="", "", INDEX('EAPG Table'!$C$8:$C$1048576, MATCH($C119, 'EAPG Table'!$B$8:$B$1048576, 0)))</f>
        <v/>
      </c>
      <c r="E119" s="90" t="str">
        <f>IF($C119="", "", INDEX('EAPG Table'!$H$8:$H$1048576, MATCH($C119, 'EAPG Table'!$B$8:$B$1048576, 0)))</f>
        <v/>
      </c>
      <c r="F119" s="91" t="str">
        <f>IF($C119="", "", INDEX('EAPG Table'!$F$8:$F$1048576, MATCH($C119, 'EAPG Table'!$B$8:$B$1048576, 0)))</f>
        <v/>
      </c>
      <c r="G119" s="92" t="str">
        <f>IF($C119="", "", INDEX('EAPG Table'!$D$8:$D$1048576, MATCH($C119, 'EAPG Table'!$B$8:$B$1048576, 0)))</f>
        <v/>
      </c>
      <c r="H119" s="91"/>
      <c r="I119" s="93"/>
      <c r="J119" s="94"/>
      <c r="K119" s="94"/>
      <c r="L119" s="94"/>
      <c r="M119" s="94"/>
      <c r="N119" s="94"/>
      <c r="O119" s="94"/>
      <c r="P119" s="95" t="str" cm="1">
        <f t="array" ref="P119">IF($C119="","",IF(I119="Yes",
           IF($B119=MATCH(MAX((IF($E$23:$E$522="",0,$E$23:$E$522))*(--($G$23:$G$522=$G119))*(--($I$23:$I$522="Yes"))),
                                                        (IF($E$23:$E$522="",0,$E$23:$E$522))*(--($G$23:$G$522=$G119))*(--($I$23:$I$522="Yes")),0),
                1,0.5),1))</f>
        <v/>
      </c>
      <c r="Q119" s="95" t="str">
        <f t="shared" si="12"/>
        <v xml:space="preserve"> </v>
      </c>
      <c r="R119" s="95" t="str">
        <f t="shared" si="10"/>
        <v/>
      </c>
      <c r="S119" s="95" t="str">
        <f t="shared" si="13"/>
        <v/>
      </c>
      <c r="T119" s="96" t="str">
        <f t="shared" si="14"/>
        <v xml:space="preserve"> </v>
      </c>
      <c r="U119" s="91"/>
      <c r="V119" s="101" t="str">
        <f t="shared" si="15"/>
        <v xml:space="preserve"> </v>
      </c>
      <c r="W119" s="98" t="str">
        <f t="shared" si="16"/>
        <v/>
      </c>
      <c r="X119" s="102" t="str">
        <f t="shared" si="11"/>
        <v/>
      </c>
      <c r="Y119" s="94"/>
      <c r="Z119" s="103" t="str">
        <f t="shared" si="18"/>
        <v/>
      </c>
    </row>
    <row r="120" spans="2:26" x14ac:dyDescent="0.2">
      <c r="B120" s="88">
        <f t="shared" si="17"/>
        <v>98</v>
      </c>
      <c r="C120" s="89"/>
      <c r="D120" s="61" t="str">
        <f>IF($C120="", "", INDEX('EAPG Table'!$C$8:$C$1048576, MATCH($C120, 'EAPG Table'!$B$8:$B$1048576, 0)))</f>
        <v/>
      </c>
      <c r="E120" s="90" t="str">
        <f>IF($C120="", "", INDEX('EAPG Table'!$H$8:$H$1048576, MATCH($C120, 'EAPG Table'!$B$8:$B$1048576, 0)))</f>
        <v/>
      </c>
      <c r="F120" s="91" t="str">
        <f>IF($C120="", "", INDEX('EAPG Table'!$F$8:$F$1048576, MATCH($C120, 'EAPG Table'!$B$8:$B$1048576, 0)))</f>
        <v/>
      </c>
      <c r="G120" s="92" t="str">
        <f>IF($C120="", "", INDEX('EAPG Table'!$D$8:$D$1048576, MATCH($C120, 'EAPG Table'!$B$8:$B$1048576, 0)))</f>
        <v/>
      </c>
      <c r="H120" s="91"/>
      <c r="I120" s="93"/>
      <c r="J120" s="94"/>
      <c r="K120" s="94"/>
      <c r="L120" s="94"/>
      <c r="M120" s="94"/>
      <c r="N120" s="94"/>
      <c r="O120" s="94"/>
      <c r="P120" s="95" t="str" cm="1">
        <f t="array" ref="P120">IF($C120="","",IF(I120="Yes",
           IF($B120=MATCH(MAX((IF($E$23:$E$522="",0,$E$23:$E$522))*(--($G$23:$G$522=$G120))*(--($I$23:$I$522="Yes"))),
                                                        (IF($E$23:$E$522="",0,$E$23:$E$522))*(--($G$23:$G$522=$G120))*(--($I$23:$I$522="Yes")),0),
                1,0.5),1))</f>
        <v/>
      </c>
      <c r="Q120" s="95" t="str">
        <f t="shared" si="12"/>
        <v xml:space="preserve"> </v>
      </c>
      <c r="R120" s="95" t="str">
        <f t="shared" si="10"/>
        <v/>
      </c>
      <c r="S120" s="95" t="str">
        <f t="shared" si="13"/>
        <v/>
      </c>
      <c r="T120" s="96" t="str">
        <f t="shared" si="14"/>
        <v xml:space="preserve"> </v>
      </c>
      <c r="U120" s="91"/>
      <c r="V120" s="101" t="str">
        <f t="shared" si="15"/>
        <v xml:space="preserve"> </v>
      </c>
      <c r="W120" s="98" t="str">
        <f t="shared" si="16"/>
        <v/>
      </c>
      <c r="X120" s="102" t="str">
        <f t="shared" si="11"/>
        <v/>
      </c>
      <c r="Y120" s="94"/>
      <c r="Z120" s="103" t="str">
        <f t="shared" si="18"/>
        <v/>
      </c>
    </row>
    <row r="121" spans="2:26" x14ac:dyDescent="0.2">
      <c r="B121" s="88">
        <f t="shared" si="17"/>
        <v>99</v>
      </c>
      <c r="C121" s="89"/>
      <c r="D121" s="61" t="str">
        <f>IF($C121="", "", INDEX('EAPG Table'!$C$8:$C$1048576, MATCH($C121, 'EAPG Table'!$B$8:$B$1048576, 0)))</f>
        <v/>
      </c>
      <c r="E121" s="90" t="str">
        <f>IF($C121="", "", INDEX('EAPG Table'!$H$8:$H$1048576, MATCH($C121, 'EAPG Table'!$B$8:$B$1048576, 0)))</f>
        <v/>
      </c>
      <c r="F121" s="91" t="str">
        <f>IF($C121="", "", INDEX('EAPG Table'!$F$8:$F$1048576, MATCH($C121, 'EAPG Table'!$B$8:$B$1048576, 0)))</f>
        <v/>
      </c>
      <c r="G121" s="92" t="str">
        <f>IF($C121="", "", INDEX('EAPG Table'!$D$8:$D$1048576, MATCH($C121, 'EAPG Table'!$B$8:$B$1048576, 0)))</f>
        <v/>
      </c>
      <c r="H121" s="91"/>
      <c r="I121" s="93"/>
      <c r="J121" s="94"/>
      <c r="K121" s="94"/>
      <c r="L121" s="94"/>
      <c r="M121" s="94"/>
      <c r="N121" s="94"/>
      <c r="O121" s="94"/>
      <c r="P121" s="95" t="str" cm="1">
        <f t="array" ref="P121">IF($C121="","",IF(I121="Yes",
           IF($B121=MATCH(MAX((IF($E$23:$E$522="",0,$E$23:$E$522))*(--($G$23:$G$522=$G121))*(--($I$23:$I$522="Yes"))),
                                                        (IF($E$23:$E$522="",0,$E$23:$E$522))*(--($G$23:$G$522=$G121))*(--($I$23:$I$522="Yes")),0),
                1,0.5),1))</f>
        <v/>
      </c>
      <c r="Q121" s="95" t="str">
        <f t="shared" si="12"/>
        <v xml:space="preserve"> </v>
      </c>
      <c r="R121" s="95" t="str">
        <f t="shared" si="10"/>
        <v/>
      </c>
      <c r="S121" s="95" t="str">
        <f t="shared" si="13"/>
        <v/>
      </c>
      <c r="T121" s="96" t="str">
        <f t="shared" si="14"/>
        <v xml:space="preserve"> </v>
      </c>
      <c r="U121" s="91"/>
      <c r="V121" s="101" t="str">
        <f t="shared" si="15"/>
        <v xml:space="preserve"> </v>
      </c>
      <c r="W121" s="98" t="str">
        <f t="shared" si="16"/>
        <v/>
      </c>
      <c r="X121" s="102" t="str">
        <f t="shared" si="11"/>
        <v/>
      </c>
      <c r="Y121" s="94"/>
      <c r="Z121" s="103" t="str">
        <f t="shared" si="18"/>
        <v/>
      </c>
    </row>
    <row r="122" spans="2:26" x14ac:dyDescent="0.2">
      <c r="B122" s="104">
        <f t="shared" si="17"/>
        <v>100</v>
      </c>
      <c r="C122" s="105"/>
      <c r="D122" s="106" t="str">
        <f>IF($C122="", "", INDEX('EAPG Table'!$C$8:$C$1048576, MATCH($C122, 'EAPG Table'!$B$8:$B$1048576, 0)))</f>
        <v/>
      </c>
      <c r="E122" s="107" t="str">
        <f>IF($C122="", "", INDEX('EAPG Table'!$H$8:$H$1048576, MATCH($C122, 'EAPG Table'!$B$8:$B$1048576, 0)))</f>
        <v/>
      </c>
      <c r="F122" s="108" t="str">
        <f>IF($C122="", "", INDEX('EAPG Table'!$F$8:$F$1048576, MATCH($C122, 'EAPG Table'!$B$8:$B$1048576, 0)))</f>
        <v/>
      </c>
      <c r="G122" s="109" t="str">
        <f>IF($C122="", "", INDEX('EAPG Table'!$D$8:$D$1048576, MATCH($C122, 'EAPG Table'!$B$8:$B$1048576, 0)))</f>
        <v/>
      </c>
      <c r="H122" s="108"/>
      <c r="I122" s="110"/>
      <c r="J122" s="111"/>
      <c r="K122" s="111"/>
      <c r="L122" s="111"/>
      <c r="M122" s="111"/>
      <c r="N122" s="111"/>
      <c r="O122" s="111"/>
      <c r="P122" s="112" t="str" cm="1">
        <f t="array" ref="P122">IF($C122="","",IF(I122="Yes",
           IF($B122=MATCH(MAX((IF($E$23:$E$522="",0,$E$23:$E$522))*(--($G$23:$G$522=$G122))*(--($I$23:$I$522="Yes"))),
                                                        (IF($E$23:$E$522="",0,$E$23:$E$522))*(--($G$23:$G$522=$G122))*(--($I$23:$I$522="Yes")),0),
                1,0.5),1))</f>
        <v/>
      </c>
      <c r="Q122" s="112" t="str">
        <f t="shared" si="12"/>
        <v xml:space="preserve"> </v>
      </c>
      <c r="R122" s="112" t="str">
        <f t="shared" si="10"/>
        <v/>
      </c>
      <c r="S122" s="112" t="str">
        <f t="shared" si="13"/>
        <v/>
      </c>
      <c r="T122" s="113" t="str">
        <f t="shared" si="14"/>
        <v xml:space="preserve"> </v>
      </c>
      <c r="U122" s="108"/>
      <c r="V122" s="114" t="str">
        <f t="shared" si="15"/>
        <v xml:space="preserve"> </v>
      </c>
      <c r="W122" s="115" t="str">
        <f t="shared" si="16"/>
        <v/>
      </c>
      <c r="X122" s="116" t="str">
        <f t="shared" si="11"/>
        <v/>
      </c>
      <c r="Y122" s="111"/>
      <c r="Z122" s="117" t="str">
        <f t="shared" si="18"/>
        <v/>
      </c>
    </row>
    <row r="123" spans="2:26" x14ac:dyDescent="0.2">
      <c r="B123" s="88">
        <f t="shared" si="17"/>
        <v>101</v>
      </c>
      <c r="C123" s="89"/>
      <c r="D123" s="61" t="str">
        <f>IF($C123="", "", INDEX('EAPG Table'!$C$8:$C$1048576, MATCH($C123, 'EAPG Table'!$B$8:$B$1048576, 0)))</f>
        <v/>
      </c>
      <c r="E123" s="90" t="str">
        <f>IF($C123="", "", INDEX('EAPG Table'!$H$8:$H$1048576, MATCH($C123, 'EAPG Table'!$B$8:$B$1048576, 0)))</f>
        <v/>
      </c>
      <c r="F123" s="91" t="str">
        <f>IF($C123="", "", INDEX('EAPG Table'!$F$8:$F$1048576, MATCH($C123, 'EAPG Table'!$B$8:$B$1048576, 0)))</f>
        <v/>
      </c>
      <c r="G123" s="92" t="str">
        <f>IF($C123="", "", INDEX('EAPG Table'!$D$8:$D$1048576, MATCH($C123, 'EAPG Table'!$B$8:$B$1048576, 0)))</f>
        <v/>
      </c>
      <c r="H123" s="91"/>
      <c r="I123" s="93"/>
      <c r="J123" s="94"/>
      <c r="K123" s="94"/>
      <c r="L123" s="94"/>
      <c r="M123" s="94"/>
      <c r="N123" s="94"/>
      <c r="O123" s="94"/>
      <c r="P123" s="95" t="str" cm="1">
        <f t="array" ref="P123">IF($C123="","",IF(I123="Yes",
           IF($B123=MATCH(MAX((IF($E$23:$E$522="",0,$E$23:$E$522))*(--($G$23:$G$522=$G123))*(--($I$23:$I$522="Yes"))),
                                                        (IF($E$23:$E$522="",0,$E$23:$E$522))*(--($G$23:$G$522=$G123))*(--($I$23:$I$522="Yes")),0),
                1,0.5),1))</f>
        <v/>
      </c>
      <c r="Q123" s="95" t="str">
        <f t="shared" si="12"/>
        <v xml:space="preserve"> </v>
      </c>
      <c r="R123" s="95" t="str">
        <f t="shared" si="10"/>
        <v/>
      </c>
      <c r="S123" s="95" t="str">
        <f t="shared" si="13"/>
        <v/>
      </c>
      <c r="T123" s="96" t="str">
        <f t="shared" si="14"/>
        <v xml:space="preserve"> </v>
      </c>
      <c r="U123" s="91"/>
      <c r="V123" s="101" t="str">
        <f t="shared" si="15"/>
        <v xml:space="preserve"> </v>
      </c>
      <c r="W123" s="98" t="str">
        <f t="shared" si="16"/>
        <v/>
      </c>
      <c r="X123" s="102" t="str">
        <f t="shared" si="11"/>
        <v/>
      </c>
      <c r="Y123" s="94"/>
      <c r="Z123" s="103" t="str">
        <f t="shared" si="18"/>
        <v/>
      </c>
    </row>
    <row r="124" spans="2:26" x14ac:dyDescent="0.2">
      <c r="B124" s="88">
        <f t="shared" si="17"/>
        <v>102</v>
      </c>
      <c r="C124" s="89"/>
      <c r="D124" s="61" t="str">
        <f>IF($C124="", "", INDEX('EAPG Table'!$C$8:$C$1048576, MATCH($C124, 'EAPG Table'!$B$8:$B$1048576, 0)))</f>
        <v/>
      </c>
      <c r="E124" s="90" t="str">
        <f>IF($C124="", "", INDEX('EAPG Table'!$H$8:$H$1048576, MATCH($C124, 'EAPG Table'!$B$8:$B$1048576, 0)))</f>
        <v/>
      </c>
      <c r="F124" s="91" t="str">
        <f>IF($C124="", "", INDEX('EAPG Table'!$F$8:$F$1048576, MATCH($C124, 'EAPG Table'!$B$8:$B$1048576, 0)))</f>
        <v/>
      </c>
      <c r="G124" s="92" t="str">
        <f>IF($C124="", "", INDEX('EAPG Table'!$D$8:$D$1048576, MATCH($C124, 'EAPG Table'!$B$8:$B$1048576, 0)))</f>
        <v/>
      </c>
      <c r="H124" s="91"/>
      <c r="I124" s="93"/>
      <c r="J124" s="94"/>
      <c r="K124" s="94"/>
      <c r="L124" s="94"/>
      <c r="M124" s="94"/>
      <c r="N124" s="94"/>
      <c r="O124" s="94"/>
      <c r="P124" s="95" t="str" cm="1">
        <f t="array" ref="P124">IF($C124="","",IF(I124="Yes",
           IF($B124=MATCH(MAX((IF($E$23:$E$522="",0,$E$23:$E$522))*(--($G$23:$G$522=$G124))*(--($I$23:$I$522="Yes"))),
                                                        (IF($E$23:$E$522="",0,$E$23:$E$522))*(--($G$23:$G$522=$G124))*(--($I$23:$I$522="Yes")),0),
                1,0.5),1))</f>
        <v/>
      </c>
      <c r="Q124" s="95" t="str">
        <f t="shared" si="12"/>
        <v xml:space="preserve"> </v>
      </c>
      <c r="R124" s="95" t="str">
        <f t="shared" si="10"/>
        <v/>
      </c>
      <c r="S124" s="95" t="str">
        <f t="shared" si="13"/>
        <v/>
      </c>
      <c r="T124" s="96" t="str">
        <f t="shared" si="14"/>
        <v xml:space="preserve"> </v>
      </c>
      <c r="U124" s="91"/>
      <c r="V124" s="101" t="str">
        <f t="shared" si="15"/>
        <v xml:space="preserve"> </v>
      </c>
      <c r="W124" s="98" t="str">
        <f t="shared" si="16"/>
        <v/>
      </c>
      <c r="X124" s="102" t="str">
        <f t="shared" si="11"/>
        <v/>
      </c>
      <c r="Y124" s="94"/>
      <c r="Z124" s="103" t="str">
        <f t="shared" si="18"/>
        <v/>
      </c>
    </row>
    <row r="125" spans="2:26" x14ac:dyDescent="0.2">
      <c r="B125" s="88">
        <f t="shared" si="17"/>
        <v>103</v>
      </c>
      <c r="C125" s="89"/>
      <c r="D125" s="61" t="str">
        <f>IF($C125="", "", INDEX('EAPG Table'!$C$8:$C$1048576, MATCH($C125, 'EAPG Table'!$B$8:$B$1048576, 0)))</f>
        <v/>
      </c>
      <c r="E125" s="90" t="str">
        <f>IF($C125="", "", INDEX('EAPG Table'!$H$8:$H$1048576, MATCH($C125, 'EAPG Table'!$B$8:$B$1048576, 0)))</f>
        <v/>
      </c>
      <c r="F125" s="91" t="str">
        <f>IF($C125="", "", INDEX('EAPG Table'!$F$8:$F$1048576, MATCH($C125, 'EAPG Table'!$B$8:$B$1048576, 0)))</f>
        <v/>
      </c>
      <c r="G125" s="92" t="str">
        <f>IF($C125="", "", INDEX('EAPG Table'!$D$8:$D$1048576, MATCH($C125, 'EAPG Table'!$B$8:$B$1048576, 0)))</f>
        <v/>
      </c>
      <c r="H125" s="91"/>
      <c r="I125" s="93"/>
      <c r="J125" s="94"/>
      <c r="K125" s="94"/>
      <c r="L125" s="94"/>
      <c r="M125" s="94"/>
      <c r="N125" s="94"/>
      <c r="O125" s="94"/>
      <c r="P125" s="95" t="str" cm="1">
        <f t="array" ref="P125">IF($C125="","",IF(I125="Yes",
           IF($B125=MATCH(MAX((IF($E$23:$E$522="",0,$E$23:$E$522))*(--($G$23:$G$522=$G125))*(--($I$23:$I$522="Yes"))),
                                                        (IF($E$23:$E$522="",0,$E$23:$E$522))*(--($G$23:$G$522=$G125))*(--($I$23:$I$522="Yes")),0),
                1,0.5),1))</f>
        <v/>
      </c>
      <c r="Q125" s="95" t="str">
        <f t="shared" si="12"/>
        <v xml:space="preserve"> </v>
      </c>
      <c r="R125" s="95" t="str">
        <f t="shared" si="10"/>
        <v/>
      </c>
      <c r="S125" s="95" t="str">
        <f t="shared" si="13"/>
        <v/>
      </c>
      <c r="T125" s="96" t="str">
        <f t="shared" si="14"/>
        <v xml:space="preserve"> </v>
      </c>
      <c r="U125" s="91"/>
      <c r="V125" s="101" t="str">
        <f t="shared" si="15"/>
        <v xml:space="preserve"> </v>
      </c>
      <c r="W125" s="98" t="str">
        <f t="shared" si="16"/>
        <v/>
      </c>
      <c r="X125" s="102" t="str">
        <f t="shared" si="11"/>
        <v/>
      </c>
      <c r="Y125" s="94"/>
      <c r="Z125" s="103" t="str">
        <f t="shared" si="18"/>
        <v/>
      </c>
    </row>
    <row r="126" spans="2:26" x14ac:dyDescent="0.2">
      <c r="B126" s="88">
        <f t="shared" si="17"/>
        <v>104</v>
      </c>
      <c r="C126" s="89"/>
      <c r="D126" s="61" t="str">
        <f>IF($C126="", "", INDEX('EAPG Table'!$C$8:$C$1048576, MATCH($C126, 'EAPG Table'!$B$8:$B$1048576, 0)))</f>
        <v/>
      </c>
      <c r="E126" s="90" t="str">
        <f>IF($C126="", "", INDEX('EAPG Table'!$H$8:$H$1048576, MATCH($C126, 'EAPG Table'!$B$8:$B$1048576, 0)))</f>
        <v/>
      </c>
      <c r="F126" s="91" t="str">
        <f>IF($C126="", "", INDEX('EAPG Table'!$F$8:$F$1048576, MATCH($C126, 'EAPG Table'!$B$8:$B$1048576, 0)))</f>
        <v/>
      </c>
      <c r="G126" s="92" t="str">
        <f>IF($C126="", "", INDEX('EAPG Table'!$D$8:$D$1048576, MATCH($C126, 'EAPG Table'!$B$8:$B$1048576, 0)))</f>
        <v/>
      </c>
      <c r="H126" s="91"/>
      <c r="I126" s="93"/>
      <c r="J126" s="94"/>
      <c r="K126" s="94"/>
      <c r="L126" s="94"/>
      <c r="M126" s="94"/>
      <c r="N126" s="94"/>
      <c r="O126" s="94"/>
      <c r="P126" s="95" t="str" cm="1">
        <f t="array" ref="P126">IF($C126="","",IF(I126="Yes",
           IF($B126=MATCH(MAX((IF($E$23:$E$522="",0,$E$23:$E$522))*(--($G$23:$G$522=$G126))*(--($I$23:$I$522="Yes"))),
                                                        (IF($E$23:$E$522="",0,$E$23:$E$522))*(--($G$23:$G$522=$G126))*(--($I$23:$I$522="Yes")),0),
                1,0.5),1))</f>
        <v/>
      </c>
      <c r="Q126" s="95" t="str">
        <f t="shared" si="12"/>
        <v xml:space="preserve"> </v>
      </c>
      <c r="R126" s="95" t="str">
        <f t="shared" si="10"/>
        <v/>
      </c>
      <c r="S126" s="95" t="str">
        <f t="shared" si="13"/>
        <v/>
      </c>
      <c r="T126" s="96" t="str">
        <f t="shared" si="14"/>
        <v xml:space="preserve"> </v>
      </c>
      <c r="U126" s="91"/>
      <c r="V126" s="101" t="str">
        <f t="shared" si="15"/>
        <v xml:space="preserve"> </v>
      </c>
      <c r="W126" s="98" t="str">
        <f t="shared" si="16"/>
        <v/>
      </c>
      <c r="X126" s="102" t="str">
        <f t="shared" si="11"/>
        <v/>
      </c>
      <c r="Y126" s="94"/>
      <c r="Z126" s="103" t="str">
        <f t="shared" si="18"/>
        <v/>
      </c>
    </row>
    <row r="127" spans="2:26" x14ac:dyDescent="0.2">
      <c r="B127" s="104">
        <f t="shared" si="17"/>
        <v>105</v>
      </c>
      <c r="C127" s="105"/>
      <c r="D127" s="106" t="str">
        <f>IF($C127="", "", INDEX('EAPG Table'!$C$8:$C$1048576, MATCH($C127, 'EAPG Table'!$B$8:$B$1048576, 0)))</f>
        <v/>
      </c>
      <c r="E127" s="107" t="str">
        <f>IF($C127="", "", INDEX('EAPG Table'!$H$8:$H$1048576, MATCH($C127, 'EAPG Table'!$B$8:$B$1048576, 0)))</f>
        <v/>
      </c>
      <c r="F127" s="108" t="str">
        <f>IF($C127="", "", INDEX('EAPG Table'!$F$8:$F$1048576, MATCH($C127, 'EAPG Table'!$B$8:$B$1048576, 0)))</f>
        <v/>
      </c>
      <c r="G127" s="109" t="str">
        <f>IF($C127="", "", INDEX('EAPG Table'!$D$8:$D$1048576, MATCH($C127, 'EAPG Table'!$B$8:$B$1048576, 0)))</f>
        <v/>
      </c>
      <c r="H127" s="108"/>
      <c r="I127" s="110"/>
      <c r="J127" s="111"/>
      <c r="K127" s="111"/>
      <c r="L127" s="111"/>
      <c r="M127" s="111"/>
      <c r="N127" s="111"/>
      <c r="O127" s="111"/>
      <c r="P127" s="112" t="str" cm="1">
        <f t="array" ref="P127">IF($C127="","",IF(I127="Yes",
           IF($B127=MATCH(MAX((IF($E$23:$E$522="",0,$E$23:$E$522))*(--($G$23:$G$522=$G127))*(--($I$23:$I$522="Yes"))),
                                                        (IF($E$23:$E$522="",0,$E$23:$E$522))*(--($G$23:$G$522=$G127))*(--($I$23:$I$522="Yes")),0),
                1,0.5),1))</f>
        <v/>
      </c>
      <c r="Q127" s="112" t="str">
        <f t="shared" si="12"/>
        <v xml:space="preserve"> </v>
      </c>
      <c r="R127" s="112" t="str">
        <f t="shared" si="10"/>
        <v/>
      </c>
      <c r="S127" s="112" t="str">
        <f t="shared" si="13"/>
        <v/>
      </c>
      <c r="T127" s="113" t="str">
        <f t="shared" si="14"/>
        <v xml:space="preserve"> </v>
      </c>
      <c r="U127" s="108"/>
      <c r="V127" s="114" t="str">
        <f t="shared" si="15"/>
        <v xml:space="preserve"> </v>
      </c>
      <c r="W127" s="115" t="str">
        <f t="shared" si="16"/>
        <v/>
      </c>
      <c r="X127" s="116" t="str">
        <f t="shared" si="11"/>
        <v/>
      </c>
      <c r="Y127" s="111"/>
      <c r="Z127" s="117" t="str">
        <f t="shared" si="18"/>
        <v/>
      </c>
    </row>
    <row r="128" spans="2:26" x14ac:dyDescent="0.2">
      <c r="B128" s="88">
        <f t="shared" si="17"/>
        <v>106</v>
      </c>
      <c r="C128" s="89"/>
      <c r="D128" s="61" t="str">
        <f>IF($C128="", "", INDEX('EAPG Table'!$C$8:$C$1048576, MATCH($C128, 'EAPG Table'!$B$8:$B$1048576, 0)))</f>
        <v/>
      </c>
      <c r="E128" s="90" t="str">
        <f>IF($C128="", "", INDEX('EAPG Table'!$H$8:$H$1048576, MATCH($C128, 'EAPG Table'!$B$8:$B$1048576, 0)))</f>
        <v/>
      </c>
      <c r="F128" s="91" t="str">
        <f>IF($C128="", "", INDEX('EAPG Table'!$F$8:$F$1048576, MATCH($C128, 'EAPG Table'!$B$8:$B$1048576, 0)))</f>
        <v/>
      </c>
      <c r="G128" s="92" t="str">
        <f>IF($C128="", "", INDEX('EAPG Table'!$D$8:$D$1048576, MATCH($C128, 'EAPG Table'!$B$8:$B$1048576, 0)))</f>
        <v/>
      </c>
      <c r="H128" s="91"/>
      <c r="I128" s="93"/>
      <c r="J128" s="94"/>
      <c r="K128" s="94"/>
      <c r="L128" s="94"/>
      <c r="M128" s="94"/>
      <c r="N128" s="94"/>
      <c r="O128" s="94"/>
      <c r="P128" s="95" t="str" cm="1">
        <f t="array" ref="P128">IF($C128="","",IF(I128="Yes",
           IF($B128=MATCH(MAX((IF($E$23:$E$522="",0,$E$23:$E$522))*(--($G$23:$G$522=$G128))*(--($I$23:$I$522="Yes"))),
                                                        (IF($E$23:$E$522="",0,$E$23:$E$522))*(--($G$23:$G$522=$G128))*(--($I$23:$I$522="Yes")),0),
                1,0.5),1))</f>
        <v/>
      </c>
      <c r="Q128" s="95" t="str">
        <f t="shared" si="12"/>
        <v xml:space="preserve"> </v>
      </c>
      <c r="R128" s="95" t="str">
        <f t="shared" si="10"/>
        <v/>
      </c>
      <c r="S128" s="95" t="str">
        <f t="shared" si="13"/>
        <v/>
      </c>
      <c r="T128" s="96" t="str">
        <f t="shared" si="14"/>
        <v xml:space="preserve"> </v>
      </c>
      <c r="U128" s="91"/>
      <c r="V128" s="101" t="str">
        <f t="shared" si="15"/>
        <v xml:space="preserve"> </v>
      </c>
      <c r="W128" s="98" t="str">
        <f t="shared" si="16"/>
        <v/>
      </c>
      <c r="X128" s="102" t="str">
        <f t="shared" si="11"/>
        <v/>
      </c>
      <c r="Y128" s="94"/>
      <c r="Z128" s="103" t="str">
        <f t="shared" si="18"/>
        <v/>
      </c>
    </row>
    <row r="129" spans="2:26" x14ac:dyDescent="0.2">
      <c r="B129" s="88">
        <f t="shared" si="17"/>
        <v>107</v>
      </c>
      <c r="C129" s="89"/>
      <c r="D129" s="61" t="str">
        <f>IF($C129="", "", INDEX('EAPG Table'!$C$8:$C$1048576, MATCH($C129, 'EAPG Table'!$B$8:$B$1048576, 0)))</f>
        <v/>
      </c>
      <c r="E129" s="90" t="str">
        <f>IF($C129="", "", INDEX('EAPG Table'!$H$8:$H$1048576, MATCH($C129, 'EAPG Table'!$B$8:$B$1048576, 0)))</f>
        <v/>
      </c>
      <c r="F129" s="91" t="str">
        <f>IF($C129="", "", INDEX('EAPG Table'!$F$8:$F$1048576, MATCH($C129, 'EAPG Table'!$B$8:$B$1048576, 0)))</f>
        <v/>
      </c>
      <c r="G129" s="92" t="str">
        <f>IF($C129="", "", INDEX('EAPG Table'!$D$8:$D$1048576, MATCH($C129, 'EAPG Table'!$B$8:$B$1048576, 0)))</f>
        <v/>
      </c>
      <c r="H129" s="91"/>
      <c r="I129" s="93"/>
      <c r="J129" s="94"/>
      <c r="K129" s="94"/>
      <c r="L129" s="94"/>
      <c r="M129" s="94"/>
      <c r="N129" s="94"/>
      <c r="O129" s="94"/>
      <c r="P129" s="95" t="str" cm="1">
        <f t="array" ref="P129">IF($C129="","",IF(I129="Yes",
           IF($B129=MATCH(MAX((IF($E$23:$E$522="",0,$E$23:$E$522))*(--($G$23:$G$522=$G129))*(--($I$23:$I$522="Yes"))),
                                                        (IF($E$23:$E$522="",0,$E$23:$E$522))*(--($G$23:$G$522=$G129))*(--($I$23:$I$522="Yes")),0),
                1,0.5),1))</f>
        <v/>
      </c>
      <c r="Q129" s="95" t="str">
        <f t="shared" si="12"/>
        <v xml:space="preserve"> </v>
      </c>
      <c r="R129" s="95" t="str">
        <f t="shared" si="10"/>
        <v/>
      </c>
      <c r="S129" s="95" t="str">
        <f t="shared" si="13"/>
        <v/>
      </c>
      <c r="T129" s="96" t="str">
        <f t="shared" si="14"/>
        <v xml:space="preserve"> </v>
      </c>
      <c r="U129" s="91"/>
      <c r="V129" s="101" t="str">
        <f t="shared" si="15"/>
        <v xml:space="preserve"> </v>
      </c>
      <c r="W129" s="98" t="str">
        <f t="shared" si="16"/>
        <v/>
      </c>
      <c r="X129" s="102" t="str">
        <f t="shared" si="11"/>
        <v/>
      </c>
      <c r="Y129" s="94"/>
      <c r="Z129" s="103" t="str">
        <f t="shared" si="18"/>
        <v/>
      </c>
    </row>
    <row r="130" spans="2:26" x14ac:dyDescent="0.2">
      <c r="B130" s="88">
        <f t="shared" si="17"/>
        <v>108</v>
      </c>
      <c r="C130" s="89"/>
      <c r="D130" s="61" t="str">
        <f>IF($C130="", "", INDEX('EAPG Table'!$C$8:$C$1048576, MATCH($C130, 'EAPG Table'!$B$8:$B$1048576, 0)))</f>
        <v/>
      </c>
      <c r="E130" s="90" t="str">
        <f>IF($C130="", "", INDEX('EAPG Table'!$H$8:$H$1048576, MATCH($C130, 'EAPG Table'!$B$8:$B$1048576, 0)))</f>
        <v/>
      </c>
      <c r="F130" s="91" t="str">
        <f>IF($C130="", "", INDEX('EAPG Table'!$F$8:$F$1048576, MATCH($C130, 'EAPG Table'!$B$8:$B$1048576, 0)))</f>
        <v/>
      </c>
      <c r="G130" s="92" t="str">
        <f>IF($C130="", "", INDEX('EAPG Table'!$D$8:$D$1048576, MATCH($C130, 'EAPG Table'!$B$8:$B$1048576, 0)))</f>
        <v/>
      </c>
      <c r="H130" s="91"/>
      <c r="I130" s="93"/>
      <c r="J130" s="94"/>
      <c r="K130" s="94"/>
      <c r="L130" s="94"/>
      <c r="M130" s="94"/>
      <c r="N130" s="94"/>
      <c r="O130" s="94"/>
      <c r="P130" s="95" t="str" cm="1">
        <f t="array" ref="P130">IF($C130="","",IF(I130="Yes",
           IF($B130=MATCH(MAX((IF($E$23:$E$522="",0,$E$23:$E$522))*(--($G$23:$G$522=$G130))*(--($I$23:$I$522="Yes"))),
                                                        (IF($E$23:$E$522="",0,$E$23:$E$522))*(--($G$23:$G$522=$G130))*(--($I$23:$I$522="Yes")),0),
                1,0.5),1))</f>
        <v/>
      </c>
      <c r="Q130" s="95" t="str">
        <f t="shared" si="12"/>
        <v xml:space="preserve"> </v>
      </c>
      <c r="R130" s="95" t="str">
        <f t="shared" si="10"/>
        <v/>
      </c>
      <c r="S130" s="95" t="str">
        <f t="shared" si="13"/>
        <v/>
      </c>
      <c r="T130" s="96" t="str">
        <f t="shared" si="14"/>
        <v xml:space="preserve"> </v>
      </c>
      <c r="U130" s="91"/>
      <c r="V130" s="101" t="str">
        <f t="shared" si="15"/>
        <v xml:space="preserve"> </v>
      </c>
      <c r="W130" s="98" t="str">
        <f t="shared" si="16"/>
        <v/>
      </c>
      <c r="X130" s="102" t="str">
        <f t="shared" si="11"/>
        <v/>
      </c>
      <c r="Y130" s="94"/>
      <c r="Z130" s="103" t="str">
        <f t="shared" si="18"/>
        <v/>
      </c>
    </row>
    <row r="131" spans="2:26" x14ac:dyDescent="0.2">
      <c r="B131" s="88">
        <f t="shared" si="17"/>
        <v>109</v>
      </c>
      <c r="C131" s="89"/>
      <c r="D131" s="61" t="str">
        <f>IF($C131="", "", INDEX('EAPG Table'!$C$8:$C$1048576, MATCH($C131, 'EAPG Table'!$B$8:$B$1048576, 0)))</f>
        <v/>
      </c>
      <c r="E131" s="90" t="str">
        <f>IF($C131="", "", INDEX('EAPG Table'!$H$8:$H$1048576, MATCH($C131, 'EAPG Table'!$B$8:$B$1048576, 0)))</f>
        <v/>
      </c>
      <c r="F131" s="91" t="str">
        <f>IF($C131="", "", INDEX('EAPG Table'!$F$8:$F$1048576, MATCH($C131, 'EAPG Table'!$B$8:$B$1048576, 0)))</f>
        <v/>
      </c>
      <c r="G131" s="92" t="str">
        <f>IF($C131="", "", INDEX('EAPG Table'!$D$8:$D$1048576, MATCH($C131, 'EAPG Table'!$B$8:$B$1048576, 0)))</f>
        <v/>
      </c>
      <c r="H131" s="91"/>
      <c r="I131" s="93"/>
      <c r="J131" s="94"/>
      <c r="K131" s="94"/>
      <c r="L131" s="94"/>
      <c r="M131" s="94"/>
      <c r="N131" s="94"/>
      <c r="O131" s="94"/>
      <c r="P131" s="95" t="str" cm="1">
        <f t="array" ref="P131">IF($C131="","",IF(I131="Yes",
           IF($B131=MATCH(MAX((IF($E$23:$E$522="",0,$E$23:$E$522))*(--($G$23:$G$522=$G131))*(--($I$23:$I$522="Yes"))),
                                                        (IF($E$23:$E$522="",0,$E$23:$E$522))*(--($G$23:$G$522=$G131))*(--($I$23:$I$522="Yes")),0),
                1,0.5),1))</f>
        <v/>
      </c>
      <c r="Q131" s="95" t="str">
        <f t="shared" si="12"/>
        <v xml:space="preserve"> </v>
      </c>
      <c r="R131" s="95" t="str">
        <f t="shared" si="10"/>
        <v/>
      </c>
      <c r="S131" s="95" t="str">
        <f t="shared" si="13"/>
        <v/>
      </c>
      <c r="T131" s="96" t="str">
        <f t="shared" si="14"/>
        <v xml:space="preserve"> </v>
      </c>
      <c r="U131" s="91"/>
      <c r="V131" s="101" t="str">
        <f t="shared" si="15"/>
        <v xml:space="preserve"> </v>
      </c>
      <c r="W131" s="98" t="str">
        <f t="shared" si="16"/>
        <v/>
      </c>
      <c r="X131" s="102" t="str">
        <f t="shared" si="11"/>
        <v/>
      </c>
      <c r="Y131" s="94"/>
      <c r="Z131" s="103" t="str">
        <f t="shared" si="18"/>
        <v/>
      </c>
    </row>
    <row r="132" spans="2:26" x14ac:dyDescent="0.2">
      <c r="B132" s="104">
        <f t="shared" si="17"/>
        <v>110</v>
      </c>
      <c r="C132" s="105"/>
      <c r="D132" s="106" t="str">
        <f>IF($C132="", "", INDEX('EAPG Table'!$C$8:$C$1048576, MATCH($C132, 'EAPG Table'!$B$8:$B$1048576, 0)))</f>
        <v/>
      </c>
      <c r="E132" s="107" t="str">
        <f>IF($C132="", "", INDEX('EAPG Table'!$H$8:$H$1048576, MATCH($C132, 'EAPG Table'!$B$8:$B$1048576, 0)))</f>
        <v/>
      </c>
      <c r="F132" s="108" t="str">
        <f>IF($C132="", "", INDEX('EAPG Table'!$F$8:$F$1048576, MATCH($C132, 'EAPG Table'!$B$8:$B$1048576, 0)))</f>
        <v/>
      </c>
      <c r="G132" s="109" t="str">
        <f>IF($C132="", "", INDEX('EAPG Table'!$D$8:$D$1048576, MATCH($C132, 'EAPG Table'!$B$8:$B$1048576, 0)))</f>
        <v/>
      </c>
      <c r="H132" s="108"/>
      <c r="I132" s="110"/>
      <c r="J132" s="111"/>
      <c r="K132" s="111"/>
      <c r="L132" s="111"/>
      <c r="M132" s="111"/>
      <c r="N132" s="111"/>
      <c r="O132" s="111"/>
      <c r="P132" s="112" t="str" cm="1">
        <f t="array" ref="P132">IF($C132="","",IF(I132="Yes",
           IF($B132=MATCH(MAX((IF($E$23:$E$522="",0,$E$23:$E$522))*(--($G$23:$G$522=$G132))*(--($I$23:$I$522="Yes"))),
                                                        (IF($E$23:$E$522="",0,$E$23:$E$522))*(--($G$23:$G$522=$G132))*(--($I$23:$I$522="Yes")),0),
                1,0.5),1))</f>
        <v/>
      </c>
      <c r="Q132" s="112" t="str">
        <f t="shared" si="12"/>
        <v xml:space="preserve"> </v>
      </c>
      <c r="R132" s="112" t="str">
        <f t="shared" si="10"/>
        <v/>
      </c>
      <c r="S132" s="112" t="str">
        <f t="shared" si="13"/>
        <v/>
      </c>
      <c r="T132" s="113" t="str">
        <f t="shared" si="14"/>
        <v xml:space="preserve"> </v>
      </c>
      <c r="U132" s="108"/>
      <c r="V132" s="114" t="str">
        <f t="shared" si="15"/>
        <v xml:space="preserve"> </v>
      </c>
      <c r="W132" s="115" t="str">
        <f t="shared" si="16"/>
        <v/>
      </c>
      <c r="X132" s="116" t="str">
        <f t="shared" si="11"/>
        <v/>
      </c>
      <c r="Y132" s="111"/>
      <c r="Z132" s="117" t="str">
        <f t="shared" si="18"/>
        <v/>
      </c>
    </row>
    <row r="133" spans="2:26" x14ac:dyDescent="0.2">
      <c r="B133" s="88">
        <f t="shared" si="17"/>
        <v>111</v>
      </c>
      <c r="C133" s="89"/>
      <c r="D133" s="61" t="str">
        <f>IF($C133="", "", INDEX('EAPG Table'!$C$8:$C$1048576, MATCH($C133, 'EAPG Table'!$B$8:$B$1048576, 0)))</f>
        <v/>
      </c>
      <c r="E133" s="90" t="str">
        <f>IF($C133="", "", INDEX('EAPG Table'!$H$8:$H$1048576, MATCH($C133, 'EAPG Table'!$B$8:$B$1048576, 0)))</f>
        <v/>
      </c>
      <c r="F133" s="91" t="str">
        <f>IF($C133="", "", INDEX('EAPG Table'!$F$8:$F$1048576, MATCH($C133, 'EAPG Table'!$B$8:$B$1048576, 0)))</f>
        <v/>
      </c>
      <c r="G133" s="92" t="str">
        <f>IF($C133="", "", INDEX('EAPG Table'!$D$8:$D$1048576, MATCH($C133, 'EAPG Table'!$B$8:$B$1048576, 0)))</f>
        <v/>
      </c>
      <c r="H133" s="91"/>
      <c r="I133" s="93"/>
      <c r="J133" s="94"/>
      <c r="K133" s="94"/>
      <c r="L133" s="94"/>
      <c r="M133" s="94"/>
      <c r="N133" s="94"/>
      <c r="O133" s="94"/>
      <c r="P133" s="95" t="str" cm="1">
        <f t="array" ref="P133">IF($C133="","",IF(I133="Yes",
           IF($B133=MATCH(MAX((IF($E$23:$E$522="",0,$E$23:$E$522))*(--($G$23:$G$522=$G133))*(--($I$23:$I$522="Yes"))),
                                                        (IF($E$23:$E$522="",0,$E$23:$E$522))*(--($G$23:$G$522=$G133))*(--($I$23:$I$522="Yes")),0),
                1,0.5),1))</f>
        <v/>
      </c>
      <c r="Q133" s="95" t="str">
        <f t="shared" si="12"/>
        <v xml:space="preserve"> </v>
      </c>
      <c r="R133" s="95" t="str">
        <f t="shared" si="10"/>
        <v/>
      </c>
      <c r="S133" s="95" t="str">
        <f t="shared" si="13"/>
        <v/>
      </c>
      <c r="T133" s="96" t="str">
        <f t="shared" si="14"/>
        <v xml:space="preserve"> </v>
      </c>
      <c r="U133" s="91"/>
      <c r="V133" s="101" t="str">
        <f t="shared" si="15"/>
        <v xml:space="preserve"> </v>
      </c>
      <c r="W133" s="98" t="str">
        <f t="shared" si="16"/>
        <v/>
      </c>
      <c r="X133" s="102" t="str">
        <f t="shared" si="11"/>
        <v/>
      </c>
      <c r="Y133" s="94"/>
      <c r="Z133" s="103" t="str">
        <f t="shared" si="18"/>
        <v/>
      </c>
    </row>
    <row r="134" spans="2:26" x14ac:dyDescent="0.2">
      <c r="B134" s="88">
        <f t="shared" si="17"/>
        <v>112</v>
      </c>
      <c r="C134" s="89"/>
      <c r="D134" s="61" t="str">
        <f>IF($C134="", "", INDEX('EAPG Table'!$C$8:$C$1048576, MATCH($C134, 'EAPG Table'!$B$8:$B$1048576, 0)))</f>
        <v/>
      </c>
      <c r="E134" s="90" t="str">
        <f>IF($C134="", "", INDEX('EAPG Table'!$H$8:$H$1048576, MATCH($C134, 'EAPG Table'!$B$8:$B$1048576, 0)))</f>
        <v/>
      </c>
      <c r="F134" s="91" t="str">
        <f>IF($C134="", "", INDEX('EAPG Table'!$F$8:$F$1048576, MATCH($C134, 'EAPG Table'!$B$8:$B$1048576, 0)))</f>
        <v/>
      </c>
      <c r="G134" s="92" t="str">
        <f>IF($C134="", "", INDEX('EAPG Table'!$D$8:$D$1048576, MATCH($C134, 'EAPG Table'!$B$8:$B$1048576, 0)))</f>
        <v/>
      </c>
      <c r="H134" s="91"/>
      <c r="I134" s="93"/>
      <c r="J134" s="94"/>
      <c r="K134" s="94"/>
      <c r="L134" s="94"/>
      <c r="M134" s="94"/>
      <c r="N134" s="94"/>
      <c r="O134" s="94"/>
      <c r="P134" s="95" t="str" cm="1">
        <f t="array" ref="P134">IF($C134="","",IF(I134="Yes",
           IF($B134=MATCH(MAX((IF($E$23:$E$522="",0,$E$23:$E$522))*(--($G$23:$G$522=$G134))*(--($I$23:$I$522="Yes"))),
                                                        (IF($E$23:$E$522="",0,$E$23:$E$522))*(--($G$23:$G$522=$G134))*(--($I$23:$I$522="Yes")),0),
                1,0.5),1))</f>
        <v/>
      </c>
      <c r="Q134" s="95" t="str">
        <f t="shared" si="12"/>
        <v xml:space="preserve"> </v>
      </c>
      <c r="R134" s="95" t="str">
        <f t="shared" si="10"/>
        <v/>
      </c>
      <c r="S134" s="95" t="str">
        <f t="shared" si="13"/>
        <v/>
      </c>
      <c r="T134" s="96" t="str">
        <f t="shared" si="14"/>
        <v xml:space="preserve"> </v>
      </c>
      <c r="U134" s="91"/>
      <c r="V134" s="101" t="str">
        <f t="shared" si="15"/>
        <v xml:space="preserve"> </v>
      </c>
      <c r="W134" s="98" t="str">
        <f t="shared" si="16"/>
        <v/>
      </c>
      <c r="X134" s="102" t="str">
        <f t="shared" si="11"/>
        <v/>
      </c>
      <c r="Y134" s="94"/>
      <c r="Z134" s="103" t="str">
        <f t="shared" si="18"/>
        <v/>
      </c>
    </row>
    <row r="135" spans="2:26" x14ac:dyDescent="0.2">
      <c r="B135" s="88">
        <f t="shared" si="17"/>
        <v>113</v>
      </c>
      <c r="C135" s="89"/>
      <c r="D135" s="61" t="str">
        <f>IF($C135="", "", INDEX('EAPG Table'!$C$8:$C$1048576, MATCH($C135, 'EAPG Table'!$B$8:$B$1048576, 0)))</f>
        <v/>
      </c>
      <c r="E135" s="90" t="str">
        <f>IF($C135="", "", INDEX('EAPG Table'!$H$8:$H$1048576, MATCH($C135, 'EAPG Table'!$B$8:$B$1048576, 0)))</f>
        <v/>
      </c>
      <c r="F135" s="91" t="str">
        <f>IF($C135="", "", INDEX('EAPG Table'!$F$8:$F$1048576, MATCH($C135, 'EAPG Table'!$B$8:$B$1048576, 0)))</f>
        <v/>
      </c>
      <c r="G135" s="92" t="str">
        <f>IF($C135="", "", INDEX('EAPG Table'!$D$8:$D$1048576, MATCH($C135, 'EAPG Table'!$B$8:$B$1048576, 0)))</f>
        <v/>
      </c>
      <c r="H135" s="91"/>
      <c r="I135" s="93"/>
      <c r="J135" s="94"/>
      <c r="K135" s="94"/>
      <c r="L135" s="94"/>
      <c r="M135" s="94"/>
      <c r="N135" s="94"/>
      <c r="O135" s="94"/>
      <c r="P135" s="95" t="str" cm="1">
        <f t="array" ref="P135">IF($C135="","",IF(I135="Yes",
           IF($B135=MATCH(MAX((IF($E$23:$E$522="",0,$E$23:$E$522))*(--($G$23:$G$522=$G135))*(--($I$23:$I$522="Yes"))),
                                                        (IF($E$23:$E$522="",0,$E$23:$E$522))*(--($G$23:$G$522=$G135))*(--($I$23:$I$522="Yes")),0),
                1,0.5),1))</f>
        <v/>
      </c>
      <c r="Q135" s="95" t="str">
        <f t="shared" si="12"/>
        <v xml:space="preserve"> </v>
      </c>
      <c r="R135" s="95" t="str">
        <f t="shared" si="10"/>
        <v/>
      </c>
      <c r="S135" s="95" t="str">
        <f t="shared" si="13"/>
        <v/>
      </c>
      <c r="T135" s="96" t="str">
        <f t="shared" si="14"/>
        <v xml:space="preserve"> </v>
      </c>
      <c r="U135" s="91"/>
      <c r="V135" s="101" t="str">
        <f t="shared" si="15"/>
        <v xml:space="preserve"> </v>
      </c>
      <c r="W135" s="98" t="str">
        <f t="shared" si="16"/>
        <v/>
      </c>
      <c r="X135" s="102" t="str">
        <f t="shared" si="11"/>
        <v/>
      </c>
      <c r="Y135" s="94"/>
      <c r="Z135" s="103" t="str">
        <f t="shared" si="18"/>
        <v/>
      </c>
    </row>
    <row r="136" spans="2:26" x14ac:dyDescent="0.2">
      <c r="B136" s="88">
        <f t="shared" si="17"/>
        <v>114</v>
      </c>
      <c r="C136" s="89"/>
      <c r="D136" s="61" t="str">
        <f>IF($C136="", "", INDEX('EAPG Table'!$C$8:$C$1048576, MATCH($C136, 'EAPG Table'!$B$8:$B$1048576, 0)))</f>
        <v/>
      </c>
      <c r="E136" s="90" t="str">
        <f>IF($C136="", "", INDEX('EAPG Table'!$H$8:$H$1048576, MATCH($C136, 'EAPG Table'!$B$8:$B$1048576, 0)))</f>
        <v/>
      </c>
      <c r="F136" s="91" t="str">
        <f>IF($C136="", "", INDEX('EAPG Table'!$F$8:$F$1048576, MATCH($C136, 'EAPG Table'!$B$8:$B$1048576, 0)))</f>
        <v/>
      </c>
      <c r="G136" s="92" t="str">
        <f>IF($C136="", "", INDEX('EAPG Table'!$D$8:$D$1048576, MATCH($C136, 'EAPG Table'!$B$8:$B$1048576, 0)))</f>
        <v/>
      </c>
      <c r="H136" s="91"/>
      <c r="I136" s="93"/>
      <c r="J136" s="94"/>
      <c r="K136" s="94"/>
      <c r="L136" s="94"/>
      <c r="M136" s="94"/>
      <c r="N136" s="94"/>
      <c r="O136" s="94"/>
      <c r="P136" s="95" t="str" cm="1">
        <f t="array" ref="P136">IF($C136="","",IF(I136="Yes",
           IF($B136=MATCH(MAX((IF($E$23:$E$522="",0,$E$23:$E$522))*(--($G$23:$G$522=$G136))*(--($I$23:$I$522="Yes"))),
                                                        (IF($E$23:$E$522="",0,$E$23:$E$522))*(--($G$23:$G$522=$G136))*(--($I$23:$I$522="Yes")),0),
                1,0.5),1))</f>
        <v/>
      </c>
      <c r="Q136" s="95" t="str">
        <f t="shared" si="12"/>
        <v xml:space="preserve"> </v>
      </c>
      <c r="R136" s="95" t="str">
        <f t="shared" si="10"/>
        <v/>
      </c>
      <c r="S136" s="95" t="str">
        <f t="shared" si="13"/>
        <v/>
      </c>
      <c r="T136" s="96" t="str">
        <f t="shared" si="14"/>
        <v xml:space="preserve"> </v>
      </c>
      <c r="U136" s="91"/>
      <c r="V136" s="101" t="str">
        <f t="shared" si="15"/>
        <v xml:space="preserve"> </v>
      </c>
      <c r="W136" s="98" t="str">
        <f t="shared" si="16"/>
        <v/>
      </c>
      <c r="X136" s="102" t="str">
        <f t="shared" si="11"/>
        <v/>
      </c>
      <c r="Y136" s="94"/>
      <c r="Z136" s="103" t="str">
        <f t="shared" si="18"/>
        <v/>
      </c>
    </row>
    <row r="137" spans="2:26" x14ac:dyDescent="0.2">
      <c r="B137" s="104">
        <f t="shared" si="17"/>
        <v>115</v>
      </c>
      <c r="C137" s="105"/>
      <c r="D137" s="106" t="str">
        <f>IF($C137="", "", INDEX('EAPG Table'!$C$8:$C$1048576, MATCH($C137, 'EAPG Table'!$B$8:$B$1048576, 0)))</f>
        <v/>
      </c>
      <c r="E137" s="107" t="str">
        <f>IF($C137="", "", INDEX('EAPG Table'!$H$8:$H$1048576, MATCH($C137, 'EAPG Table'!$B$8:$B$1048576, 0)))</f>
        <v/>
      </c>
      <c r="F137" s="108" t="str">
        <f>IF($C137="", "", INDEX('EAPG Table'!$F$8:$F$1048576, MATCH($C137, 'EAPG Table'!$B$8:$B$1048576, 0)))</f>
        <v/>
      </c>
      <c r="G137" s="109" t="str">
        <f>IF($C137="", "", INDEX('EAPG Table'!$D$8:$D$1048576, MATCH($C137, 'EAPG Table'!$B$8:$B$1048576, 0)))</f>
        <v/>
      </c>
      <c r="H137" s="108"/>
      <c r="I137" s="110"/>
      <c r="J137" s="111"/>
      <c r="K137" s="111"/>
      <c r="L137" s="111"/>
      <c r="M137" s="111"/>
      <c r="N137" s="111"/>
      <c r="O137" s="111"/>
      <c r="P137" s="112" t="str" cm="1">
        <f t="array" ref="P137">IF($C137="","",IF(I137="Yes",
           IF($B137=MATCH(MAX((IF($E$23:$E$522="",0,$E$23:$E$522))*(--($G$23:$G$522=$G137))*(--($I$23:$I$522="Yes"))),
                                                        (IF($E$23:$E$522="",0,$E$23:$E$522))*(--($G$23:$G$522=$G137))*(--($I$23:$I$522="Yes")),0),
                1,0.5),1))</f>
        <v/>
      </c>
      <c r="Q137" s="112" t="str">
        <f t="shared" si="12"/>
        <v xml:space="preserve"> </v>
      </c>
      <c r="R137" s="112" t="str">
        <f t="shared" si="10"/>
        <v/>
      </c>
      <c r="S137" s="112" t="str">
        <f t="shared" si="13"/>
        <v/>
      </c>
      <c r="T137" s="113" t="str">
        <f t="shared" si="14"/>
        <v xml:space="preserve"> </v>
      </c>
      <c r="U137" s="108"/>
      <c r="V137" s="114" t="str">
        <f t="shared" si="15"/>
        <v xml:space="preserve"> </v>
      </c>
      <c r="W137" s="115" t="str">
        <f t="shared" si="16"/>
        <v/>
      </c>
      <c r="X137" s="116" t="str">
        <f t="shared" si="11"/>
        <v/>
      </c>
      <c r="Y137" s="111"/>
      <c r="Z137" s="117" t="str">
        <f t="shared" si="18"/>
        <v/>
      </c>
    </row>
    <row r="138" spans="2:26" x14ac:dyDescent="0.2">
      <c r="B138" s="88">
        <f t="shared" si="17"/>
        <v>116</v>
      </c>
      <c r="C138" s="89"/>
      <c r="D138" s="61" t="str">
        <f>IF($C138="", "", INDEX('EAPG Table'!$C$8:$C$1048576, MATCH($C138, 'EAPG Table'!$B$8:$B$1048576, 0)))</f>
        <v/>
      </c>
      <c r="E138" s="90" t="str">
        <f>IF($C138="", "", INDEX('EAPG Table'!$H$8:$H$1048576, MATCH($C138, 'EAPG Table'!$B$8:$B$1048576, 0)))</f>
        <v/>
      </c>
      <c r="F138" s="91" t="str">
        <f>IF($C138="", "", INDEX('EAPG Table'!$F$8:$F$1048576, MATCH($C138, 'EAPG Table'!$B$8:$B$1048576, 0)))</f>
        <v/>
      </c>
      <c r="G138" s="92" t="str">
        <f>IF($C138="", "", INDEX('EAPG Table'!$D$8:$D$1048576, MATCH($C138, 'EAPG Table'!$B$8:$B$1048576, 0)))</f>
        <v/>
      </c>
      <c r="H138" s="91"/>
      <c r="I138" s="93"/>
      <c r="J138" s="94"/>
      <c r="K138" s="94"/>
      <c r="L138" s="94"/>
      <c r="M138" s="94"/>
      <c r="N138" s="94"/>
      <c r="O138" s="94"/>
      <c r="P138" s="95" t="str" cm="1">
        <f t="array" ref="P138">IF($C138="","",IF(I138="Yes",
           IF($B138=MATCH(MAX((IF($E$23:$E$522="",0,$E$23:$E$522))*(--($G$23:$G$522=$G138))*(--($I$23:$I$522="Yes"))),
                                                        (IF($E$23:$E$522="",0,$E$23:$E$522))*(--($G$23:$G$522=$G138))*(--($I$23:$I$522="Yes")),0),
                1,0.5),1))</f>
        <v/>
      </c>
      <c r="Q138" s="95" t="str">
        <f t="shared" si="12"/>
        <v xml:space="preserve"> </v>
      </c>
      <c r="R138" s="95" t="str">
        <f t="shared" si="10"/>
        <v/>
      </c>
      <c r="S138" s="95" t="str">
        <f t="shared" si="13"/>
        <v/>
      </c>
      <c r="T138" s="96" t="str">
        <f t="shared" si="14"/>
        <v xml:space="preserve"> </v>
      </c>
      <c r="U138" s="91"/>
      <c r="V138" s="101" t="str">
        <f t="shared" si="15"/>
        <v xml:space="preserve"> </v>
      </c>
      <c r="W138" s="98" t="str">
        <f t="shared" si="16"/>
        <v/>
      </c>
      <c r="X138" s="102" t="str">
        <f t="shared" si="11"/>
        <v/>
      </c>
      <c r="Y138" s="94"/>
      <c r="Z138" s="103" t="str">
        <f t="shared" si="18"/>
        <v/>
      </c>
    </row>
    <row r="139" spans="2:26" x14ac:dyDescent="0.2">
      <c r="B139" s="88">
        <f t="shared" si="17"/>
        <v>117</v>
      </c>
      <c r="C139" s="89"/>
      <c r="D139" s="61" t="str">
        <f>IF($C139="", "", INDEX('EAPG Table'!$C$8:$C$1048576, MATCH($C139, 'EAPG Table'!$B$8:$B$1048576, 0)))</f>
        <v/>
      </c>
      <c r="E139" s="90" t="str">
        <f>IF($C139="", "", INDEX('EAPG Table'!$H$8:$H$1048576, MATCH($C139, 'EAPG Table'!$B$8:$B$1048576, 0)))</f>
        <v/>
      </c>
      <c r="F139" s="91" t="str">
        <f>IF($C139="", "", INDEX('EAPG Table'!$F$8:$F$1048576, MATCH($C139, 'EAPG Table'!$B$8:$B$1048576, 0)))</f>
        <v/>
      </c>
      <c r="G139" s="92" t="str">
        <f>IF($C139="", "", INDEX('EAPG Table'!$D$8:$D$1048576, MATCH($C139, 'EAPG Table'!$B$8:$B$1048576, 0)))</f>
        <v/>
      </c>
      <c r="H139" s="91"/>
      <c r="I139" s="93"/>
      <c r="J139" s="94"/>
      <c r="K139" s="94"/>
      <c r="L139" s="94"/>
      <c r="M139" s="94"/>
      <c r="N139" s="94"/>
      <c r="O139" s="94"/>
      <c r="P139" s="95" t="str" cm="1">
        <f t="array" ref="P139">IF($C139="","",IF(I139="Yes",
           IF($B139=MATCH(MAX((IF($E$23:$E$522="",0,$E$23:$E$522))*(--($G$23:$G$522=$G139))*(--($I$23:$I$522="Yes"))),
                                                        (IF($E$23:$E$522="",0,$E$23:$E$522))*(--($G$23:$G$522=$G139))*(--($I$23:$I$522="Yes")),0),
                1,0.5),1))</f>
        <v/>
      </c>
      <c r="Q139" s="95" t="str">
        <f t="shared" si="12"/>
        <v xml:space="preserve"> </v>
      </c>
      <c r="R139" s="95" t="str">
        <f t="shared" si="10"/>
        <v/>
      </c>
      <c r="S139" s="95" t="str">
        <f t="shared" si="13"/>
        <v/>
      </c>
      <c r="T139" s="96" t="str">
        <f t="shared" si="14"/>
        <v xml:space="preserve"> </v>
      </c>
      <c r="U139" s="91"/>
      <c r="V139" s="101" t="str">
        <f t="shared" si="15"/>
        <v xml:space="preserve"> </v>
      </c>
      <c r="W139" s="98" t="str">
        <f t="shared" si="16"/>
        <v/>
      </c>
      <c r="X139" s="102" t="str">
        <f t="shared" si="11"/>
        <v/>
      </c>
      <c r="Y139" s="94"/>
      <c r="Z139" s="103" t="str">
        <f t="shared" si="18"/>
        <v/>
      </c>
    </row>
    <row r="140" spans="2:26" x14ac:dyDescent="0.2">
      <c r="B140" s="88">
        <f t="shared" si="17"/>
        <v>118</v>
      </c>
      <c r="C140" s="89"/>
      <c r="D140" s="61" t="str">
        <f>IF($C140="", "", INDEX('EAPG Table'!$C$8:$C$1048576, MATCH($C140, 'EAPG Table'!$B$8:$B$1048576, 0)))</f>
        <v/>
      </c>
      <c r="E140" s="90" t="str">
        <f>IF($C140="", "", INDEX('EAPG Table'!$H$8:$H$1048576, MATCH($C140, 'EAPG Table'!$B$8:$B$1048576, 0)))</f>
        <v/>
      </c>
      <c r="F140" s="91" t="str">
        <f>IF($C140="", "", INDEX('EAPG Table'!$F$8:$F$1048576, MATCH($C140, 'EAPG Table'!$B$8:$B$1048576, 0)))</f>
        <v/>
      </c>
      <c r="G140" s="92" t="str">
        <f>IF($C140="", "", INDEX('EAPG Table'!$D$8:$D$1048576, MATCH($C140, 'EAPG Table'!$B$8:$B$1048576, 0)))</f>
        <v/>
      </c>
      <c r="H140" s="91"/>
      <c r="I140" s="93"/>
      <c r="J140" s="94"/>
      <c r="K140" s="94"/>
      <c r="L140" s="94"/>
      <c r="M140" s="94"/>
      <c r="N140" s="94"/>
      <c r="O140" s="94"/>
      <c r="P140" s="95" t="str" cm="1">
        <f t="array" ref="P140">IF($C140="","",IF(I140="Yes",
           IF($B140=MATCH(MAX((IF($E$23:$E$522="",0,$E$23:$E$522))*(--($G$23:$G$522=$G140))*(--($I$23:$I$522="Yes"))),
                                                        (IF($E$23:$E$522="",0,$E$23:$E$522))*(--($G$23:$G$522=$G140))*(--($I$23:$I$522="Yes")),0),
                1,0.5),1))</f>
        <v/>
      </c>
      <c r="Q140" s="95" t="str">
        <f t="shared" si="12"/>
        <v xml:space="preserve"> </v>
      </c>
      <c r="R140" s="95" t="str">
        <f t="shared" si="10"/>
        <v/>
      </c>
      <c r="S140" s="95" t="str">
        <f t="shared" si="13"/>
        <v/>
      </c>
      <c r="T140" s="96" t="str">
        <f t="shared" si="14"/>
        <v xml:space="preserve"> </v>
      </c>
      <c r="U140" s="91"/>
      <c r="V140" s="101" t="str">
        <f t="shared" si="15"/>
        <v xml:space="preserve"> </v>
      </c>
      <c r="W140" s="98" t="str">
        <f t="shared" si="16"/>
        <v/>
      </c>
      <c r="X140" s="102" t="str">
        <f t="shared" si="11"/>
        <v/>
      </c>
      <c r="Y140" s="94"/>
      <c r="Z140" s="103" t="str">
        <f t="shared" si="18"/>
        <v/>
      </c>
    </row>
    <row r="141" spans="2:26" x14ac:dyDescent="0.2">
      <c r="B141" s="88">
        <f t="shared" si="17"/>
        <v>119</v>
      </c>
      <c r="C141" s="89"/>
      <c r="D141" s="61" t="str">
        <f>IF($C141="", "", INDEX('EAPG Table'!$C$8:$C$1048576, MATCH($C141, 'EAPG Table'!$B$8:$B$1048576, 0)))</f>
        <v/>
      </c>
      <c r="E141" s="90" t="str">
        <f>IF($C141="", "", INDEX('EAPG Table'!$H$8:$H$1048576, MATCH($C141, 'EAPG Table'!$B$8:$B$1048576, 0)))</f>
        <v/>
      </c>
      <c r="F141" s="91" t="str">
        <f>IF($C141="", "", INDEX('EAPG Table'!$F$8:$F$1048576, MATCH($C141, 'EAPG Table'!$B$8:$B$1048576, 0)))</f>
        <v/>
      </c>
      <c r="G141" s="92" t="str">
        <f>IF($C141="", "", INDEX('EAPG Table'!$D$8:$D$1048576, MATCH($C141, 'EAPG Table'!$B$8:$B$1048576, 0)))</f>
        <v/>
      </c>
      <c r="H141" s="91"/>
      <c r="I141" s="93"/>
      <c r="J141" s="94"/>
      <c r="K141" s="94"/>
      <c r="L141" s="94"/>
      <c r="M141" s="94"/>
      <c r="N141" s="94"/>
      <c r="O141" s="94"/>
      <c r="P141" s="95" t="str" cm="1">
        <f t="array" ref="P141">IF($C141="","",IF(I141="Yes",
           IF($B141=MATCH(MAX((IF($E$23:$E$522="",0,$E$23:$E$522))*(--($G$23:$G$522=$G141))*(--($I$23:$I$522="Yes"))),
                                                        (IF($E$23:$E$522="",0,$E$23:$E$522))*(--($G$23:$G$522=$G141))*(--($I$23:$I$522="Yes")),0),
                1,0.5),1))</f>
        <v/>
      </c>
      <c r="Q141" s="95" t="str">
        <f t="shared" si="12"/>
        <v xml:space="preserve"> </v>
      </c>
      <c r="R141" s="95" t="str">
        <f t="shared" si="10"/>
        <v/>
      </c>
      <c r="S141" s="95" t="str">
        <f t="shared" si="13"/>
        <v/>
      </c>
      <c r="T141" s="96" t="str">
        <f t="shared" si="14"/>
        <v xml:space="preserve"> </v>
      </c>
      <c r="U141" s="91"/>
      <c r="V141" s="101" t="str">
        <f t="shared" si="15"/>
        <v xml:space="preserve"> </v>
      </c>
      <c r="W141" s="98" t="str">
        <f t="shared" si="16"/>
        <v/>
      </c>
      <c r="X141" s="102" t="str">
        <f t="shared" si="11"/>
        <v/>
      </c>
      <c r="Y141" s="94"/>
      <c r="Z141" s="103" t="str">
        <f t="shared" si="18"/>
        <v/>
      </c>
    </row>
    <row r="142" spans="2:26" x14ac:dyDescent="0.2">
      <c r="B142" s="104">
        <f t="shared" si="17"/>
        <v>120</v>
      </c>
      <c r="C142" s="105"/>
      <c r="D142" s="106" t="str">
        <f>IF($C142="", "", INDEX('EAPG Table'!$C$8:$C$1048576, MATCH($C142, 'EAPG Table'!$B$8:$B$1048576, 0)))</f>
        <v/>
      </c>
      <c r="E142" s="107" t="str">
        <f>IF($C142="", "", INDEX('EAPG Table'!$H$8:$H$1048576, MATCH($C142, 'EAPG Table'!$B$8:$B$1048576, 0)))</f>
        <v/>
      </c>
      <c r="F142" s="108" t="str">
        <f>IF($C142="", "", INDEX('EAPG Table'!$F$8:$F$1048576, MATCH($C142, 'EAPG Table'!$B$8:$B$1048576, 0)))</f>
        <v/>
      </c>
      <c r="G142" s="109" t="str">
        <f>IF($C142="", "", INDEX('EAPG Table'!$D$8:$D$1048576, MATCH($C142, 'EAPG Table'!$B$8:$B$1048576, 0)))</f>
        <v/>
      </c>
      <c r="H142" s="108"/>
      <c r="I142" s="110"/>
      <c r="J142" s="111"/>
      <c r="K142" s="111"/>
      <c r="L142" s="111"/>
      <c r="M142" s="111"/>
      <c r="N142" s="111"/>
      <c r="O142" s="111"/>
      <c r="P142" s="112" t="str" cm="1">
        <f t="array" ref="P142">IF($C142="","",IF(I142="Yes",
           IF($B142=MATCH(MAX((IF($E$23:$E$522="",0,$E$23:$E$522))*(--($G$23:$G$522=$G142))*(--($I$23:$I$522="Yes"))),
                                                        (IF($E$23:$E$522="",0,$E$23:$E$522))*(--($G$23:$G$522=$G142))*(--($I$23:$I$522="Yes")),0),
                1,0.5),1))</f>
        <v/>
      </c>
      <c r="Q142" s="112" t="str">
        <f t="shared" si="12"/>
        <v xml:space="preserve"> </v>
      </c>
      <c r="R142" s="112" t="str">
        <f t="shared" si="10"/>
        <v/>
      </c>
      <c r="S142" s="112" t="str">
        <f t="shared" si="13"/>
        <v/>
      </c>
      <c r="T142" s="113" t="str">
        <f t="shared" si="14"/>
        <v xml:space="preserve"> </v>
      </c>
      <c r="U142" s="108"/>
      <c r="V142" s="114" t="str">
        <f t="shared" si="15"/>
        <v xml:space="preserve"> </v>
      </c>
      <c r="W142" s="115" t="str">
        <f t="shared" si="16"/>
        <v/>
      </c>
      <c r="X142" s="116" t="str">
        <f t="shared" si="11"/>
        <v/>
      </c>
      <c r="Y142" s="111"/>
      <c r="Z142" s="117" t="str">
        <f t="shared" si="18"/>
        <v/>
      </c>
    </row>
    <row r="143" spans="2:26" x14ac:dyDescent="0.2">
      <c r="B143" s="88">
        <f t="shared" si="17"/>
        <v>121</v>
      </c>
      <c r="C143" s="89"/>
      <c r="D143" s="61" t="str">
        <f>IF($C143="", "", INDEX('EAPG Table'!$C$8:$C$1048576, MATCH($C143, 'EAPG Table'!$B$8:$B$1048576, 0)))</f>
        <v/>
      </c>
      <c r="E143" s="90" t="str">
        <f>IF($C143="", "", INDEX('EAPG Table'!$H$8:$H$1048576, MATCH($C143, 'EAPG Table'!$B$8:$B$1048576, 0)))</f>
        <v/>
      </c>
      <c r="F143" s="91" t="str">
        <f>IF($C143="", "", INDEX('EAPG Table'!$F$8:$F$1048576, MATCH($C143, 'EAPG Table'!$B$8:$B$1048576, 0)))</f>
        <v/>
      </c>
      <c r="G143" s="92" t="str">
        <f>IF($C143="", "", INDEX('EAPG Table'!$D$8:$D$1048576, MATCH($C143, 'EAPG Table'!$B$8:$B$1048576, 0)))</f>
        <v/>
      </c>
      <c r="H143" s="91"/>
      <c r="I143" s="93"/>
      <c r="J143" s="94"/>
      <c r="K143" s="94"/>
      <c r="L143" s="94"/>
      <c r="M143" s="94"/>
      <c r="N143" s="94"/>
      <c r="O143" s="94"/>
      <c r="P143" s="95" t="str" cm="1">
        <f t="array" ref="P143">IF($C143="","",IF(I143="Yes",
           IF($B143=MATCH(MAX((IF($E$23:$E$522="",0,$E$23:$E$522))*(--($G$23:$G$522=$G143))*(--($I$23:$I$522="Yes"))),
                                                        (IF($E$23:$E$522="",0,$E$23:$E$522))*(--($G$23:$G$522=$G143))*(--($I$23:$I$522="Yes")),0),
                1,0.5),1))</f>
        <v/>
      </c>
      <c r="Q143" s="95" t="str">
        <f t="shared" si="12"/>
        <v xml:space="preserve"> </v>
      </c>
      <c r="R143" s="95" t="str">
        <f t="shared" si="10"/>
        <v/>
      </c>
      <c r="S143" s="95" t="str">
        <f t="shared" si="13"/>
        <v/>
      </c>
      <c r="T143" s="96" t="str">
        <f t="shared" si="14"/>
        <v xml:space="preserve"> </v>
      </c>
      <c r="U143" s="91"/>
      <c r="V143" s="101" t="str">
        <f t="shared" si="15"/>
        <v xml:space="preserve"> </v>
      </c>
      <c r="W143" s="98" t="str">
        <f t="shared" si="16"/>
        <v/>
      </c>
      <c r="X143" s="102" t="str">
        <f t="shared" si="11"/>
        <v/>
      </c>
      <c r="Y143" s="94"/>
      <c r="Z143" s="103" t="str">
        <f t="shared" si="18"/>
        <v/>
      </c>
    </row>
    <row r="144" spans="2:26" x14ac:dyDescent="0.2">
      <c r="B144" s="88">
        <f t="shared" si="17"/>
        <v>122</v>
      </c>
      <c r="C144" s="89"/>
      <c r="D144" s="61" t="str">
        <f>IF($C144="", "", INDEX('EAPG Table'!$C$8:$C$1048576, MATCH($C144, 'EAPG Table'!$B$8:$B$1048576, 0)))</f>
        <v/>
      </c>
      <c r="E144" s="90" t="str">
        <f>IF($C144="", "", INDEX('EAPG Table'!$H$8:$H$1048576, MATCH($C144, 'EAPG Table'!$B$8:$B$1048576, 0)))</f>
        <v/>
      </c>
      <c r="F144" s="91" t="str">
        <f>IF($C144="", "", INDEX('EAPG Table'!$F$8:$F$1048576, MATCH($C144, 'EAPG Table'!$B$8:$B$1048576, 0)))</f>
        <v/>
      </c>
      <c r="G144" s="92" t="str">
        <f>IF($C144="", "", INDEX('EAPG Table'!$D$8:$D$1048576, MATCH($C144, 'EAPG Table'!$B$8:$B$1048576, 0)))</f>
        <v/>
      </c>
      <c r="H144" s="91"/>
      <c r="I144" s="93"/>
      <c r="J144" s="94"/>
      <c r="K144" s="94"/>
      <c r="L144" s="94"/>
      <c r="M144" s="94"/>
      <c r="N144" s="94"/>
      <c r="O144" s="94"/>
      <c r="P144" s="95" t="str" cm="1">
        <f t="array" ref="P144">IF($C144="","",IF(I144="Yes",
           IF($B144=MATCH(MAX((IF($E$23:$E$522="",0,$E$23:$E$522))*(--($G$23:$G$522=$G144))*(--($I$23:$I$522="Yes"))),
                                                        (IF($E$23:$E$522="",0,$E$23:$E$522))*(--($G$23:$G$522=$G144))*(--($I$23:$I$522="Yes")),0),
                1,0.5),1))</f>
        <v/>
      </c>
      <c r="Q144" s="95" t="str">
        <f t="shared" si="12"/>
        <v xml:space="preserve"> </v>
      </c>
      <c r="R144" s="95" t="str">
        <f t="shared" si="10"/>
        <v/>
      </c>
      <c r="S144" s="95" t="str">
        <f t="shared" si="13"/>
        <v/>
      </c>
      <c r="T144" s="96" t="str">
        <f t="shared" si="14"/>
        <v xml:space="preserve"> </v>
      </c>
      <c r="U144" s="91"/>
      <c r="V144" s="101" t="str">
        <f t="shared" si="15"/>
        <v xml:space="preserve"> </v>
      </c>
      <c r="W144" s="98" t="str">
        <f t="shared" si="16"/>
        <v/>
      </c>
      <c r="X144" s="102" t="str">
        <f t="shared" si="11"/>
        <v/>
      </c>
      <c r="Y144" s="94"/>
      <c r="Z144" s="103" t="str">
        <f t="shared" si="18"/>
        <v/>
      </c>
    </row>
    <row r="145" spans="2:26" x14ac:dyDescent="0.2">
      <c r="B145" s="88">
        <f t="shared" si="17"/>
        <v>123</v>
      </c>
      <c r="C145" s="89"/>
      <c r="D145" s="61" t="str">
        <f>IF($C145="", "", INDEX('EAPG Table'!$C$8:$C$1048576, MATCH($C145, 'EAPG Table'!$B$8:$B$1048576, 0)))</f>
        <v/>
      </c>
      <c r="E145" s="90" t="str">
        <f>IF($C145="", "", INDEX('EAPG Table'!$H$8:$H$1048576, MATCH($C145, 'EAPG Table'!$B$8:$B$1048576, 0)))</f>
        <v/>
      </c>
      <c r="F145" s="91" t="str">
        <f>IF($C145="", "", INDEX('EAPG Table'!$F$8:$F$1048576, MATCH($C145, 'EAPG Table'!$B$8:$B$1048576, 0)))</f>
        <v/>
      </c>
      <c r="G145" s="92" t="str">
        <f>IF($C145="", "", INDEX('EAPG Table'!$D$8:$D$1048576, MATCH($C145, 'EAPG Table'!$B$8:$B$1048576, 0)))</f>
        <v/>
      </c>
      <c r="H145" s="91"/>
      <c r="I145" s="93"/>
      <c r="J145" s="94"/>
      <c r="K145" s="94"/>
      <c r="L145" s="94"/>
      <c r="M145" s="94"/>
      <c r="N145" s="94"/>
      <c r="O145" s="94"/>
      <c r="P145" s="95" t="str" cm="1">
        <f t="array" ref="P145">IF($C145="","",IF(I145="Yes",
           IF($B145=MATCH(MAX((IF($E$23:$E$522="",0,$E$23:$E$522))*(--($G$23:$G$522=$G145))*(--($I$23:$I$522="Yes"))),
                                                        (IF($E$23:$E$522="",0,$E$23:$E$522))*(--($G$23:$G$522=$G145))*(--($I$23:$I$522="Yes")),0),
                1,0.5),1))</f>
        <v/>
      </c>
      <c r="Q145" s="95" t="str">
        <f t="shared" si="12"/>
        <v xml:space="preserve"> </v>
      </c>
      <c r="R145" s="95" t="str">
        <f t="shared" si="10"/>
        <v/>
      </c>
      <c r="S145" s="95" t="str">
        <f t="shared" si="13"/>
        <v/>
      </c>
      <c r="T145" s="96" t="str">
        <f t="shared" si="14"/>
        <v xml:space="preserve"> </v>
      </c>
      <c r="U145" s="91"/>
      <c r="V145" s="101" t="str">
        <f t="shared" si="15"/>
        <v xml:space="preserve"> </v>
      </c>
      <c r="W145" s="98" t="str">
        <f t="shared" si="16"/>
        <v/>
      </c>
      <c r="X145" s="102" t="str">
        <f t="shared" si="11"/>
        <v/>
      </c>
      <c r="Y145" s="94"/>
      <c r="Z145" s="103" t="str">
        <f t="shared" si="18"/>
        <v/>
      </c>
    </row>
    <row r="146" spans="2:26" x14ac:dyDescent="0.2">
      <c r="B146" s="88">
        <f t="shared" si="17"/>
        <v>124</v>
      </c>
      <c r="C146" s="89"/>
      <c r="D146" s="61" t="str">
        <f>IF($C146="", "", INDEX('EAPG Table'!$C$8:$C$1048576, MATCH($C146, 'EAPG Table'!$B$8:$B$1048576, 0)))</f>
        <v/>
      </c>
      <c r="E146" s="90" t="str">
        <f>IF($C146="", "", INDEX('EAPG Table'!$H$8:$H$1048576, MATCH($C146, 'EAPG Table'!$B$8:$B$1048576, 0)))</f>
        <v/>
      </c>
      <c r="F146" s="91" t="str">
        <f>IF($C146="", "", INDEX('EAPG Table'!$F$8:$F$1048576, MATCH($C146, 'EAPG Table'!$B$8:$B$1048576, 0)))</f>
        <v/>
      </c>
      <c r="G146" s="92" t="str">
        <f>IF($C146="", "", INDEX('EAPG Table'!$D$8:$D$1048576, MATCH($C146, 'EAPG Table'!$B$8:$B$1048576, 0)))</f>
        <v/>
      </c>
      <c r="H146" s="91"/>
      <c r="I146" s="93"/>
      <c r="J146" s="94"/>
      <c r="K146" s="94"/>
      <c r="L146" s="94"/>
      <c r="M146" s="94"/>
      <c r="N146" s="94"/>
      <c r="O146" s="94"/>
      <c r="P146" s="95" t="str" cm="1">
        <f t="array" ref="P146">IF($C146="","",IF(I146="Yes",
           IF($B146=MATCH(MAX((IF($E$23:$E$522="",0,$E$23:$E$522))*(--($G$23:$G$522=$G146))*(--($I$23:$I$522="Yes"))),
                                                        (IF($E$23:$E$522="",0,$E$23:$E$522))*(--($G$23:$G$522=$G146))*(--($I$23:$I$522="Yes")),0),
                1,0.5),1))</f>
        <v/>
      </c>
      <c r="Q146" s="95" t="str">
        <f t="shared" si="12"/>
        <v xml:space="preserve"> </v>
      </c>
      <c r="R146" s="95" t="str">
        <f t="shared" si="10"/>
        <v/>
      </c>
      <c r="S146" s="95" t="str">
        <f t="shared" si="13"/>
        <v/>
      </c>
      <c r="T146" s="96" t="str">
        <f t="shared" si="14"/>
        <v xml:space="preserve"> </v>
      </c>
      <c r="U146" s="91"/>
      <c r="V146" s="101" t="str">
        <f t="shared" si="15"/>
        <v xml:space="preserve"> </v>
      </c>
      <c r="W146" s="98" t="str">
        <f t="shared" si="16"/>
        <v/>
      </c>
      <c r="X146" s="102" t="str">
        <f t="shared" si="11"/>
        <v/>
      </c>
      <c r="Y146" s="94"/>
      <c r="Z146" s="103" t="str">
        <f t="shared" si="18"/>
        <v/>
      </c>
    </row>
    <row r="147" spans="2:26" x14ac:dyDescent="0.2">
      <c r="B147" s="104">
        <f t="shared" si="17"/>
        <v>125</v>
      </c>
      <c r="C147" s="105"/>
      <c r="D147" s="106" t="str">
        <f>IF($C147="", "", INDEX('EAPG Table'!$C$8:$C$1048576, MATCH($C147, 'EAPG Table'!$B$8:$B$1048576, 0)))</f>
        <v/>
      </c>
      <c r="E147" s="107" t="str">
        <f>IF($C147="", "", INDEX('EAPG Table'!$H$8:$H$1048576, MATCH($C147, 'EAPG Table'!$B$8:$B$1048576, 0)))</f>
        <v/>
      </c>
      <c r="F147" s="108" t="str">
        <f>IF($C147="", "", INDEX('EAPG Table'!$F$8:$F$1048576, MATCH($C147, 'EAPG Table'!$B$8:$B$1048576, 0)))</f>
        <v/>
      </c>
      <c r="G147" s="109" t="str">
        <f>IF($C147="", "", INDEX('EAPG Table'!$D$8:$D$1048576, MATCH($C147, 'EAPG Table'!$B$8:$B$1048576, 0)))</f>
        <v/>
      </c>
      <c r="H147" s="108"/>
      <c r="I147" s="110"/>
      <c r="J147" s="111"/>
      <c r="K147" s="111"/>
      <c r="L147" s="111"/>
      <c r="M147" s="111"/>
      <c r="N147" s="111"/>
      <c r="O147" s="111"/>
      <c r="P147" s="112" t="str" cm="1">
        <f t="array" ref="P147">IF($C147="","",IF(I147="Yes",
           IF($B147=MATCH(MAX((IF($E$23:$E$522="",0,$E$23:$E$522))*(--($G$23:$G$522=$G147))*(--($I$23:$I$522="Yes"))),
                                                        (IF($E$23:$E$522="",0,$E$23:$E$522))*(--($G$23:$G$522=$G147))*(--($I$23:$I$522="Yes")),0),
                1,0.5),1))</f>
        <v/>
      </c>
      <c r="Q147" s="112" t="str">
        <f t="shared" si="12"/>
        <v xml:space="preserve"> </v>
      </c>
      <c r="R147" s="112" t="str">
        <f t="shared" si="10"/>
        <v/>
      </c>
      <c r="S147" s="112" t="str">
        <f t="shared" si="13"/>
        <v/>
      </c>
      <c r="T147" s="113" t="str">
        <f t="shared" si="14"/>
        <v xml:space="preserve"> </v>
      </c>
      <c r="U147" s="108"/>
      <c r="V147" s="114" t="str">
        <f t="shared" si="15"/>
        <v xml:space="preserve"> </v>
      </c>
      <c r="W147" s="115" t="str">
        <f t="shared" si="16"/>
        <v/>
      </c>
      <c r="X147" s="116" t="str">
        <f t="shared" si="11"/>
        <v/>
      </c>
      <c r="Y147" s="111"/>
      <c r="Z147" s="117" t="str">
        <f t="shared" si="18"/>
        <v/>
      </c>
    </row>
    <row r="148" spans="2:26" x14ac:dyDescent="0.2">
      <c r="B148" s="88">
        <f t="shared" si="17"/>
        <v>126</v>
      </c>
      <c r="C148" s="89"/>
      <c r="D148" s="61" t="str">
        <f>IF($C148="", "", INDEX('EAPG Table'!$C$8:$C$1048576, MATCH($C148, 'EAPG Table'!$B$8:$B$1048576, 0)))</f>
        <v/>
      </c>
      <c r="E148" s="90" t="str">
        <f>IF($C148="", "", INDEX('EAPG Table'!$H$8:$H$1048576, MATCH($C148, 'EAPG Table'!$B$8:$B$1048576, 0)))</f>
        <v/>
      </c>
      <c r="F148" s="91" t="str">
        <f>IF($C148="", "", INDEX('EAPG Table'!$F$8:$F$1048576, MATCH($C148, 'EAPG Table'!$B$8:$B$1048576, 0)))</f>
        <v/>
      </c>
      <c r="G148" s="92" t="str">
        <f>IF($C148="", "", INDEX('EAPG Table'!$D$8:$D$1048576, MATCH($C148, 'EAPG Table'!$B$8:$B$1048576, 0)))</f>
        <v/>
      </c>
      <c r="H148" s="91"/>
      <c r="I148" s="93"/>
      <c r="J148" s="94"/>
      <c r="K148" s="94"/>
      <c r="L148" s="94"/>
      <c r="M148" s="94"/>
      <c r="N148" s="94"/>
      <c r="O148" s="94"/>
      <c r="P148" s="95" t="str" cm="1">
        <f t="array" ref="P148">IF($C148="","",IF(I148="Yes",
           IF($B148=MATCH(MAX((IF($E$23:$E$522="",0,$E$23:$E$522))*(--($G$23:$G$522=$G148))*(--($I$23:$I$522="Yes"))),
                                                        (IF($E$23:$E$522="",0,$E$23:$E$522))*(--($G$23:$G$522=$G148))*(--($I$23:$I$522="Yes")),0),
                1,0.5),1))</f>
        <v/>
      </c>
      <c r="Q148" s="95" t="str">
        <f t="shared" si="12"/>
        <v xml:space="preserve"> </v>
      </c>
      <c r="R148" s="95" t="str">
        <f t="shared" si="10"/>
        <v/>
      </c>
      <c r="S148" s="95" t="str">
        <f t="shared" si="13"/>
        <v/>
      </c>
      <c r="T148" s="96" t="str">
        <f t="shared" si="14"/>
        <v xml:space="preserve"> </v>
      </c>
      <c r="U148" s="91"/>
      <c r="V148" s="101" t="str">
        <f t="shared" si="15"/>
        <v xml:space="preserve"> </v>
      </c>
      <c r="W148" s="98" t="str">
        <f t="shared" si="16"/>
        <v/>
      </c>
      <c r="X148" s="102" t="str">
        <f t="shared" si="11"/>
        <v/>
      </c>
      <c r="Y148" s="94"/>
      <c r="Z148" s="103" t="str">
        <f t="shared" si="18"/>
        <v/>
      </c>
    </row>
    <row r="149" spans="2:26" x14ac:dyDescent="0.2">
      <c r="B149" s="88">
        <f t="shared" si="17"/>
        <v>127</v>
      </c>
      <c r="C149" s="89"/>
      <c r="D149" s="61" t="str">
        <f>IF($C149="", "", INDEX('EAPG Table'!$C$8:$C$1048576, MATCH($C149, 'EAPG Table'!$B$8:$B$1048576, 0)))</f>
        <v/>
      </c>
      <c r="E149" s="90" t="str">
        <f>IF($C149="", "", INDEX('EAPG Table'!$H$8:$H$1048576, MATCH($C149, 'EAPG Table'!$B$8:$B$1048576, 0)))</f>
        <v/>
      </c>
      <c r="F149" s="91" t="str">
        <f>IF($C149="", "", INDEX('EAPG Table'!$F$8:$F$1048576, MATCH($C149, 'EAPG Table'!$B$8:$B$1048576, 0)))</f>
        <v/>
      </c>
      <c r="G149" s="92" t="str">
        <f>IF($C149="", "", INDEX('EAPG Table'!$D$8:$D$1048576, MATCH($C149, 'EAPG Table'!$B$8:$B$1048576, 0)))</f>
        <v/>
      </c>
      <c r="H149" s="91"/>
      <c r="I149" s="93"/>
      <c r="J149" s="94"/>
      <c r="K149" s="94"/>
      <c r="L149" s="94"/>
      <c r="M149" s="94"/>
      <c r="N149" s="94"/>
      <c r="O149" s="94"/>
      <c r="P149" s="95" t="str" cm="1">
        <f t="array" ref="P149">IF($C149="","",IF(I149="Yes",
           IF($B149=MATCH(MAX((IF($E$23:$E$522="",0,$E$23:$E$522))*(--($G$23:$G$522=$G149))*(--($I$23:$I$522="Yes"))),
                                                        (IF($E$23:$E$522="",0,$E$23:$E$522))*(--($G$23:$G$522=$G149))*(--($I$23:$I$522="Yes")),0),
                1,0.5),1))</f>
        <v/>
      </c>
      <c r="Q149" s="95" t="str">
        <f t="shared" si="12"/>
        <v xml:space="preserve"> </v>
      </c>
      <c r="R149" s="95" t="str">
        <f t="shared" si="10"/>
        <v/>
      </c>
      <c r="S149" s="95" t="str">
        <f t="shared" si="13"/>
        <v/>
      </c>
      <c r="T149" s="96" t="str">
        <f t="shared" si="14"/>
        <v xml:space="preserve"> </v>
      </c>
      <c r="U149" s="91"/>
      <c r="V149" s="101" t="str">
        <f t="shared" si="15"/>
        <v xml:space="preserve"> </v>
      </c>
      <c r="W149" s="98" t="str">
        <f t="shared" si="16"/>
        <v/>
      </c>
      <c r="X149" s="102" t="str">
        <f t="shared" si="11"/>
        <v/>
      </c>
      <c r="Y149" s="94"/>
      <c r="Z149" s="103" t="str">
        <f t="shared" si="18"/>
        <v/>
      </c>
    </row>
    <row r="150" spans="2:26" x14ac:dyDescent="0.2">
      <c r="B150" s="88">
        <f t="shared" si="17"/>
        <v>128</v>
      </c>
      <c r="C150" s="89"/>
      <c r="D150" s="61" t="str">
        <f>IF($C150="", "", INDEX('EAPG Table'!$C$8:$C$1048576, MATCH($C150, 'EAPG Table'!$B$8:$B$1048576, 0)))</f>
        <v/>
      </c>
      <c r="E150" s="90" t="str">
        <f>IF($C150="", "", INDEX('EAPG Table'!$H$8:$H$1048576, MATCH($C150, 'EAPG Table'!$B$8:$B$1048576, 0)))</f>
        <v/>
      </c>
      <c r="F150" s="91" t="str">
        <f>IF($C150="", "", INDEX('EAPG Table'!$F$8:$F$1048576, MATCH($C150, 'EAPG Table'!$B$8:$B$1048576, 0)))</f>
        <v/>
      </c>
      <c r="G150" s="92" t="str">
        <f>IF($C150="", "", INDEX('EAPG Table'!$D$8:$D$1048576, MATCH($C150, 'EAPG Table'!$B$8:$B$1048576, 0)))</f>
        <v/>
      </c>
      <c r="H150" s="91"/>
      <c r="I150" s="93"/>
      <c r="J150" s="94"/>
      <c r="K150" s="94"/>
      <c r="L150" s="94"/>
      <c r="M150" s="94"/>
      <c r="N150" s="94"/>
      <c r="O150" s="94"/>
      <c r="P150" s="95" t="str" cm="1">
        <f t="array" ref="P150">IF($C150="","",IF(I150="Yes",
           IF($B150=MATCH(MAX((IF($E$23:$E$522="",0,$E$23:$E$522))*(--($G$23:$G$522=$G150))*(--($I$23:$I$522="Yes"))),
                                                        (IF($E$23:$E$522="",0,$E$23:$E$522))*(--($G$23:$G$522=$G150))*(--($I$23:$I$522="Yes")),0),
                1,0.5),1))</f>
        <v/>
      </c>
      <c r="Q150" s="95" t="str">
        <f t="shared" si="12"/>
        <v xml:space="preserve"> </v>
      </c>
      <c r="R150" s="95" t="str">
        <f t="shared" si="10"/>
        <v/>
      </c>
      <c r="S150" s="95" t="str">
        <f t="shared" si="13"/>
        <v/>
      </c>
      <c r="T150" s="96" t="str">
        <f t="shared" si="14"/>
        <v xml:space="preserve"> </v>
      </c>
      <c r="U150" s="91"/>
      <c r="V150" s="101" t="str">
        <f t="shared" si="15"/>
        <v xml:space="preserve"> </v>
      </c>
      <c r="W150" s="98" t="str">
        <f t="shared" si="16"/>
        <v/>
      </c>
      <c r="X150" s="102" t="str">
        <f t="shared" si="11"/>
        <v/>
      </c>
      <c r="Y150" s="94"/>
      <c r="Z150" s="103" t="str">
        <f t="shared" si="18"/>
        <v/>
      </c>
    </row>
    <row r="151" spans="2:26" x14ac:dyDescent="0.2">
      <c r="B151" s="88">
        <f t="shared" si="17"/>
        <v>129</v>
      </c>
      <c r="C151" s="89"/>
      <c r="D151" s="61" t="str">
        <f>IF($C151="", "", INDEX('EAPG Table'!$C$8:$C$1048576, MATCH($C151, 'EAPG Table'!$B$8:$B$1048576, 0)))</f>
        <v/>
      </c>
      <c r="E151" s="90" t="str">
        <f>IF($C151="", "", INDEX('EAPG Table'!$H$8:$H$1048576, MATCH($C151, 'EAPG Table'!$B$8:$B$1048576, 0)))</f>
        <v/>
      </c>
      <c r="F151" s="91" t="str">
        <f>IF($C151="", "", INDEX('EAPG Table'!$F$8:$F$1048576, MATCH($C151, 'EAPG Table'!$B$8:$B$1048576, 0)))</f>
        <v/>
      </c>
      <c r="G151" s="92" t="str">
        <f>IF($C151="", "", INDEX('EAPG Table'!$D$8:$D$1048576, MATCH($C151, 'EAPG Table'!$B$8:$B$1048576, 0)))</f>
        <v/>
      </c>
      <c r="H151" s="91"/>
      <c r="I151" s="93"/>
      <c r="J151" s="94"/>
      <c r="K151" s="94"/>
      <c r="L151" s="94"/>
      <c r="M151" s="94"/>
      <c r="N151" s="94"/>
      <c r="O151" s="94"/>
      <c r="P151" s="95" t="str" cm="1">
        <f t="array" ref="P151">IF($C151="","",IF(I151="Yes",
           IF($B151=MATCH(MAX((IF($E$23:$E$522="",0,$E$23:$E$522))*(--($G$23:$G$522=$G151))*(--($I$23:$I$522="Yes"))),
                                                        (IF($E$23:$E$522="",0,$E$23:$E$522))*(--($G$23:$G$522=$G151))*(--($I$23:$I$522="Yes")),0),
                1,0.5),1))</f>
        <v/>
      </c>
      <c r="Q151" s="95" t="str">
        <f t="shared" si="12"/>
        <v xml:space="preserve"> </v>
      </c>
      <c r="R151" s="95" t="str">
        <f t="shared" ref="R151:R214" si="19">IF($C151="","",IF(M151="Yes",0.5,1))</f>
        <v/>
      </c>
      <c r="S151" s="95" t="str">
        <f t="shared" si="13"/>
        <v/>
      </c>
      <c r="T151" s="96" t="str">
        <f t="shared" si="14"/>
        <v xml:space="preserve"> </v>
      </c>
      <c r="U151" s="91"/>
      <c r="V151" s="101" t="str">
        <f t="shared" si="15"/>
        <v xml:space="preserve"> </v>
      </c>
      <c r="W151" s="98" t="str">
        <f t="shared" si="16"/>
        <v/>
      </c>
      <c r="X151" s="102" t="str">
        <f t="shared" ref="X151:X214" si="20">IF($C151="","",$D$16)</f>
        <v/>
      </c>
      <c r="Y151" s="94"/>
      <c r="Z151" s="103" t="str">
        <f t="shared" si="18"/>
        <v/>
      </c>
    </row>
    <row r="152" spans="2:26" x14ac:dyDescent="0.2">
      <c r="B152" s="104">
        <f t="shared" si="17"/>
        <v>130</v>
      </c>
      <c r="C152" s="105"/>
      <c r="D152" s="106" t="str">
        <f>IF($C152="", "", INDEX('EAPG Table'!$C$8:$C$1048576, MATCH($C152, 'EAPG Table'!$B$8:$B$1048576, 0)))</f>
        <v/>
      </c>
      <c r="E152" s="107" t="str">
        <f>IF($C152="", "", INDEX('EAPG Table'!$H$8:$H$1048576, MATCH($C152, 'EAPG Table'!$B$8:$B$1048576, 0)))</f>
        <v/>
      </c>
      <c r="F152" s="108" t="str">
        <f>IF($C152="", "", INDEX('EAPG Table'!$F$8:$F$1048576, MATCH($C152, 'EAPG Table'!$B$8:$B$1048576, 0)))</f>
        <v/>
      </c>
      <c r="G152" s="109" t="str">
        <f>IF($C152="", "", INDEX('EAPG Table'!$D$8:$D$1048576, MATCH($C152, 'EAPG Table'!$B$8:$B$1048576, 0)))</f>
        <v/>
      </c>
      <c r="H152" s="108"/>
      <c r="I152" s="110"/>
      <c r="J152" s="111"/>
      <c r="K152" s="111"/>
      <c r="L152" s="111"/>
      <c r="M152" s="111"/>
      <c r="N152" s="111"/>
      <c r="O152" s="111"/>
      <c r="P152" s="112" t="str" cm="1">
        <f t="array" ref="P152">IF($C152="","",IF(I152="Yes",
           IF($B152=MATCH(MAX((IF($E$23:$E$522="",0,$E$23:$E$522))*(--($G$23:$G$522=$G152))*(--($I$23:$I$522="Yes"))),
                                                        (IF($E$23:$E$522="",0,$E$23:$E$522))*(--($G$23:$G$522=$G152))*(--($I$23:$I$522="Yes")),0),
                1,0.5),1))</f>
        <v/>
      </c>
      <c r="Q152" s="112" t="str">
        <f t="shared" ref="Q152:Q215" si="21">IF($C152=""," ",IF(OR(J152="Yes",K152="Yes",L152="Yes"),0,1))</f>
        <v xml:space="preserve"> </v>
      </c>
      <c r="R152" s="112" t="str">
        <f t="shared" si="19"/>
        <v/>
      </c>
      <c r="S152" s="112" t="str">
        <f t="shared" ref="S152:S391" si="22">IF($C152="","",IF($N152="Yes",1.5,1))</f>
        <v/>
      </c>
      <c r="T152" s="113" t="str">
        <f t="shared" ref="T152:T391" si="23">IF($C152=""," ",IF($O152="Yes",0.5,1))</f>
        <v xml:space="preserve"> </v>
      </c>
      <c r="U152" s="108"/>
      <c r="V152" s="114" t="str">
        <f t="shared" ref="V152:V391" si="24">IF($C152=""," ",ROUND($D$14*$D$15*$E152,2))</f>
        <v xml:space="preserve"> </v>
      </c>
      <c r="W152" s="115" t="str">
        <f t="shared" ref="W152:W215" si="25">IF($C152="", "", PRODUCT($P152:$T152))</f>
        <v/>
      </c>
      <c r="X152" s="116" t="str">
        <f t="shared" si="20"/>
        <v/>
      </c>
      <c r="Y152" s="111"/>
      <c r="Z152" s="117" t="str">
        <f t="shared" si="18"/>
        <v/>
      </c>
    </row>
    <row r="153" spans="2:26" x14ac:dyDescent="0.2">
      <c r="B153" s="88">
        <f t="shared" ref="B153:B216" si="26">B152+1</f>
        <v>131</v>
      </c>
      <c r="C153" s="89"/>
      <c r="D153" s="61" t="str">
        <f>IF($C153="", "", INDEX('EAPG Table'!$C$8:$C$1048576, MATCH($C153, 'EAPG Table'!$B$8:$B$1048576, 0)))</f>
        <v/>
      </c>
      <c r="E153" s="90" t="str">
        <f>IF($C153="", "", INDEX('EAPG Table'!$H$8:$H$1048576, MATCH($C153, 'EAPG Table'!$B$8:$B$1048576, 0)))</f>
        <v/>
      </c>
      <c r="F153" s="91" t="str">
        <f>IF($C153="", "", INDEX('EAPG Table'!$F$8:$F$1048576, MATCH($C153, 'EAPG Table'!$B$8:$B$1048576, 0)))</f>
        <v/>
      </c>
      <c r="G153" s="92" t="str">
        <f>IF($C153="", "", INDEX('EAPG Table'!$D$8:$D$1048576, MATCH($C153, 'EAPG Table'!$B$8:$B$1048576, 0)))</f>
        <v/>
      </c>
      <c r="H153" s="91"/>
      <c r="I153" s="93"/>
      <c r="J153" s="94"/>
      <c r="K153" s="94"/>
      <c r="L153" s="94"/>
      <c r="M153" s="94"/>
      <c r="N153" s="94"/>
      <c r="O153" s="94"/>
      <c r="P153" s="95" t="str" cm="1">
        <f t="array" ref="P153">IF($C153="","",IF(I153="Yes",
           IF($B153=MATCH(MAX((IF($E$23:$E$522="",0,$E$23:$E$522))*(--($G$23:$G$522=$G153))*(--($I$23:$I$522="Yes"))),
                                                        (IF($E$23:$E$522="",0,$E$23:$E$522))*(--($G$23:$G$522=$G153))*(--($I$23:$I$522="Yes")),0),
                1,0.5),1))</f>
        <v/>
      </c>
      <c r="Q153" s="95" t="str">
        <f t="shared" si="21"/>
        <v xml:space="preserve"> </v>
      </c>
      <c r="R153" s="95" t="str">
        <f t="shared" si="19"/>
        <v/>
      </c>
      <c r="S153" s="95" t="str">
        <f t="shared" si="22"/>
        <v/>
      </c>
      <c r="T153" s="96" t="str">
        <f t="shared" si="23"/>
        <v xml:space="preserve"> </v>
      </c>
      <c r="U153" s="91"/>
      <c r="V153" s="101" t="str">
        <f t="shared" si="24"/>
        <v xml:space="preserve"> </v>
      </c>
      <c r="W153" s="98" t="str">
        <f t="shared" si="25"/>
        <v/>
      </c>
      <c r="X153" s="102" t="str">
        <f t="shared" si="20"/>
        <v/>
      </c>
      <c r="Y153" s="94"/>
      <c r="Z153" s="103" t="str">
        <f t="shared" si="18"/>
        <v/>
      </c>
    </row>
    <row r="154" spans="2:26" x14ac:dyDescent="0.2">
      <c r="B154" s="88">
        <f t="shared" si="26"/>
        <v>132</v>
      </c>
      <c r="C154" s="89"/>
      <c r="D154" s="61" t="str">
        <f>IF($C154="", "", INDEX('EAPG Table'!$C$8:$C$1048576, MATCH($C154, 'EAPG Table'!$B$8:$B$1048576, 0)))</f>
        <v/>
      </c>
      <c r="E154" s="90" t="str">
        <f>IF($C154="", "", INDEX('EAPG Table'!$H$8:$H$1048576, MATCH($C154, 'EAPG Table'!$B$8:$B$1048576, 0)))</f>
        <v/>
      </c>
      <c r="F154" s="91" t="str">
        <f>IF($C154="", "", INDEX('EAPG Table'!$F$8:$F$1048576, MATCH($C154, 'EAPG Table'!$B$8:$B$1048576, 0)))</f>
        <v/>
      </c>
      <c r="G154" s="92" t="str">
        <f>IF($C154="", "", INDEX('EAPG Table'!$D$8:$D$1048576, MATCH($C154, 'EAPG Table'!$B$8:$B$1048576, 0)))</f>
        <v/>
      </c>
      <c r="H154" s="91"/>
      <c r="I154" s="93"/>
      <c r="J154" s="94"/>
      <c r="K154" s="94"/>
      <c r="L154" s="94"/>
      <c r="M154" s="94"/>
      <c r="N154" s="94"/>
      <c r="O154" s="94"/>
      <c r="P154" s="95" t="str" cm="1">
        <f t="array" ref="P154">IF($C154="","",IF(I154="Yes",
           IF($B154=MATCH(MAX((IF($E$23:$E$522="",0,$E$23:$E$522))*(--($G$23:$G$522=$G154))*(--($I$23:$I$522="Yes"))),
                                                        (IF($E$23:$E$522="",0,$E$23:$E$522))*(--($G$23:$G$522=$G154))*(--($I$23:$I$522="Yes")),0),
                1,0.5),1))</f>
        <v/>
      </c>
      <c r="Q154" s="95" t="str">
        <f t="shared" si="21"/>
        <v xml:space="preserve"> </v>
      </c>
      <c r="R154" s="95" t="str">
        <f t="shared" si="19"/>
        <v/>
      </c>
      <c r="S154" s="95" t="str">
        <f t="shared" si="22"/>
        <v/>
      </c>
      <c r="T154" s="96" t="str">
        <f t="shared" si="23"/>
        <v xml:space="preserve"> </v>
      </c>
      <c r="U154" s="91"/>
      <c r="V154" s="101" t="str">
        <f t="shared" si="24"/>
        <v xml:space="preserve"> </v>
      </c>
      <c r="W154" s="98" t="str">
        <f t="shared" si="25"/>
        <v/>
      </c>
      <c r="X154" s="102" t="str">
        <f t="shared" si="20"/>
        <v/>
      </c>
      <c r="Y154" s="94"/>
      <c r="Z154" s="103" t="str">
        <f t="shared" si="18"/>
        <v/>
      </c>
    </row>
    <row r="155" spans="2:26" x14ac:dyDescent="0.2">
      <c r="B155" s="88">
        <f t="shared" si="26"/>
        <v>133</v>
      </c>
      <c r="C155" s="89"/>
      <c r="D155" s="61" t="str">
        <f>IF($C155="", "", INDEX('EAPG Table'!$C$8:$C$1048576, MATCH($C155, 'EAPG Table'!$B$8:$B$1048576, 0)))</f>
        <v/>
      </c>
      <c r="E155" s="90" t="str">
        <f>IF($C155="", "", INDEX('EAPG Table'!$H$8:$H$1048576, MATCH($C155, 'EAPG Table'!$B$8:$B$1048576, 0)))</f>
        <v/>
      </c>
      <c r="F155" s="91" t="str">
        <f>IF($C155="", "", INDEX('EAPG Table'!$F$8:$F$1048576, MATCH($C155, 'EAPG Table'!$B$8:$B$1048576, 0)))</f>
        <v/>
      </c>
      <c r="G155" s="92" t="str">
        <f>IF($C155="", "", INDEX('EAPG Table'!$D$8:$D$1048576, MATCH($C155, 'EAPG Table'!$B$8:$B$1048576, 0)))</f>
        <v/>
      </c>
      <c r="H155" s="91"/>
      <c r="I155" s="93"/>
      <c r="J155" s="94"/>
      <c r="K155" s="94"/>
      <c r="L155" s="94"/>
      <c r="M155" s="94"/>
      <c r="N155" s="94"/>
      <c r="O155" s="94"/>
      <c r="P155" s="95" t="str" cm="1">
        <f t="array" ref="P155">IF($C155="","",IF(I155="Yes",
           IF($B155=MATCH(MAX((IF($E$23:$E$522="",0,$E$23:$E$522))*(--($G$23:$G$522=$G155))*(--($I$23:$I$522="Yes"))),
                                                        (IF($E$23:$E$522="",0,$E$23:$E$522))*(--($G$23:$G$522=$G155))*(--($I$23:$I$522="Yes")),0),
                1,0.5),1))</f>
        <v/>
      </c>
      <c r="Q155" s="95" t="str">
        <f t="shared" si="21"/>
        <v xml:space="preserve"> </v>
      </c>
      <c r="R155" s="95" t="str">
        <f t="shared" si="19"/>
        <v/>
      </c>
      <c r="S155" s="95" t="str">
        <f t="shared" si="22"/>
        <v/>
      </c>
      <c r="T155" s="96" t="str">
        <f t="shared" si="23"/>
        <v xml:space="preserve"> </v>
      </c>
      <c r="U155" s="91"/>
      <c r="V155" s="101" t="str">
        <f t="shared" si="24"/>
        <v xml:space="preserve"> </v>
      </c>
      <c r="W155" s="98" t="str">
        <f t="shared" si="25"/>
        <v/>
      </c>
      <c r="X155" s="102" t="str">
        <f t="shared" si="20"/>
        <v/>
      </c>
      <c r="Y155" s="94"/>
      <c r="Z155" s="103" t="str">
        <f t="shared" si="18"/>
        <v/>
      </c>
    </row>
    <row r="156" spans="2:26" x14ac:dyDescent="0.2">
      <c r="B156" s="88">
        <f t="shared" si="26"/>
        <v>134</v>
      </c>
      <c r="C156" s="89"/>
      <c r="D156" s="61" t="str">
        <f>IF($C156="", "", INDEX('EAPG Table'!$C$8:$C$1048576, MATCH($C156, 'EAPG Table'!$B$8:$B$1048576, 0)))</f>
        <v/>
      </c>
      <c r="E156" s="90" t="str">
        <f>IF($C156="", "", INDEX('EAPG Table'!$H$8:$H$1048576, MATCH($C156, 'EAPG Table'!$B$8:$B$1048576, 0)))</f>
        <v/>
      </c>
      <c r="F156" s="91" t="str">
        <f>IF($C156="", "", INDEX('EAPG Table'!$F$8:$F$1048576, MATCH($C156, 'EAPG Table'!$B$8:$B$1048576, 0)))</f>
        <v/>
      </c>
      <c r="G156" s="92" t="str">
        <f>IF($C156="", "", INDEX('EAPG Table'!$D$8:$D$1048576, MATCH($C156, 'EAPG Table'!$B$8:$B$1048576, 0)))</f>
        <v/>
      </c>
      <c r="H156" s="91"/>
      <c r="I156" s="93"/>
      <c r="J156" s="94"/>
      <c r="K156" s="94"/>
      <c r="L156" s="94"/>
      <c r="M156" s="94"/>
      <c r="N156" s="94"/>
      <c r="O156" s="94"/>
      <c r="P156" s="95" t="str" cm="1">
        <f t="array" ref="P156">IF($C156="","",IF(I156="Yes",
           IF($B156=MATCH(MAX((IF($E$23:$E$522="",0,$E$23:$E$522))*(--($G$23:$G$522=$G156))*(--($I$23:$I$522="Yes"))),
                                                        (IF($E$23:$E$522="",0,$E$23:$E$522))*(--($G$23:$G$522=$G156))*(--($I$23:$I$522="Yes")),0),
                1,0.5),1))</f>
        <v/>
      </c>
      <c r="Q156" s="95" t="str">
        <f t="shared" si="21"/>
        <v xml:space="preserve"> </v>
      </c>
      <c r="R156" s="95" t="str">
        <f t="shared" si="19"/>
        <v/>
      </c>
      <c r="S156" s="95" t="str">
        <f t="shared" si="22"/>
        <v/>
      </c>
      <c r="T156" s="96" t="str">
        <f t="shared" si="23"/>
        <v xml:space="preserve"> </v>
      </c>
      <c r="U156" s="91"/>
      <c r="V156" s="101" t="str">
        <f t="shared" si="24"/>
        <v xml:space="preserve"> </v>
      </c>
      <c r="W156" s="98" t="str">
        <f t="shared" si="25"/>
        <v/>
      </c>
      <c r="X156" s="102" t="str">
        <f t="shared" si="20"/>
        <v/>
      </c>
      <c r="Y156" s="94"/>
      <c r="Z156" s="103" t="str">
        <f t="shared" si="18"/>
        <v/>
      </c>
    </row>
    <row r="157" spans="2:26" x14ac:dyDescent="0.2">
      <c r="B157" s="104">
        <f t="shared" si="26"/>
        <v>135</v>
      </c>
      <c r="C157" s="105"/>
      <c r="D157" s="106" t="str">
        <f>IF($C157="", "", INDEX('EAPG Table'!$C$8:$C$1048576, MATCH($C157, 'EAPG Table'!$B$8:$B$1048576, 0)))</f>
        <v/>
      </c>
      <c r="E157" s="107" t="str">
        <f>IF($C157="", "", INDEX('EAPG Table'!$H$8:$H$1048576, MATCH($C157, 'EAPG Table'!$B$8:$B$1048576, 0)))</f>
        <v/>
      </c>
      <c r="F157" s="108" t="str">
        <f>IF($C157="", "", INDEX('EAPG Table'!$F$8:$F$1048576, MATCH($C157, 'EAPG Table'!$B$8:$B$1048576, 0)))</f>
        <v/>
      </c>
      <c r="G157" s="109" t="str">
        <f>IF($C157="", "", INDEX('EAPG Table'!$D$8:$D$1048576, MATCH($C157, 'EAPG Table'!$B$8:$B$1048576, 0)))</f>
        <v/>
      </c>
      <c r="H157" s="108"/>
      <c r="I157" s="110"/>
      <c r="J157" s="111"/>
      <c r="K157" s="111"/>
      <c r="L157" s="111"/>
      <c r="M157" s="111"/>
      <c r="N157" s="111"/>
      <c r="O157" s="111"/>
      <c r="P157" s="112" t="str" cm="1">
        <f t="array" ref="P157">IF($C157="","",IF(I157="Yes",
           IF($B157=MATCH(MAX((IF($E$23:$E$522="",0,$E$23:$E$522))*(--($G$23:$G$522=$G157))*(--($I$23:$I$522="Yes"))),
                                                        (IF($E$23:$E$522="",0,$E$23:$E$522))*(--($G$23:$G$522=$G157))*(--($I$23:$I$522="Yes")),0),
                1,0.5),1))</f>
        <v/>
      </c>
      <c r="Q157" s="112" t="str">
        <f t="shared" si="21"/>
        <v xml:space="preserve"> </v>
      </c>
      <c r="R157" s="112" t="str">
        <f t="shared" si="19"/>
        <v/>
      </c>
      <c r="S157" s="112" t="str">
        <f t="shared" si="22"/>
        <v/>
      </c>
      <c r="T157" s="113" t="str">
        <f t="shared" si="23"/>
        <v xml:space="preserve"> </v>
      </c>
      <c r="U157" s="108"/>
      <c r="V157" s="114" t="str">
        <f t="shared" si="24"/>
        <v xml:space="preserve"> </v>
      </c>
      <c r="W157" s="115" t="str">
        <f t="shared" si="25"/>
        <v/>
      </c>
      <c r="X157" s="116" t="str">
        <f t="shared" si="20"/>
        <v/>
      </c>
      <c r="Y157" s="111"/>
      <c r="Z157" s="117" t="str">
        <f t="shared" si="18"/>
        <v/>
      </c>
    </row>
    <row r="158" spans="2:26" x14ac:dyDescent="0.2">
      <c r="B158" s="88">
        <f t="shared" si="26"/>
        <v>136</v>
      </c>
      <c r="C158" s="89"/>
      <c r="D158" s="61" t="str">
        <f>IF($C158="", "", INDEX('EAPG Table'!$C$8:$C$1048576, MATCH($C158, 'EAPG Table'!$B$8:$B$1048576, 0)))</f>
        <v/>
      </c>
      <c r="E158" s="90" t="str">
        <f>IF($C158="", "", INDEX('EAPG Table'!$H$8:$H$1048576, MATCH($C158, 'EAPG Table'!$B$8:$B$1048576, 0)))</f>
        <v/>
      </c>
      <c r="F158" s="91" t="str">
        <f>IF($C158="", "", INDEX('EAPG Table'!$F$8:$F$1048576, MATCH($C158, 'EAPG Table'!$B$8:$B$1048576, 0)))</f>
        <v/>
      </c>
      <c r="G158" s="92" t="str">
        <f>IF($C158="", "", INDEX('EAPG Table'!$D$8:$D$1048576, MATCH($C158, 'EAPG Table'!$B$8:$B$1048576, 0)))</f>
        <v/>
      </c>
      <c r="H158" s="91"/>
      <c r="I158" s="93"/>
      <c r="J158" s="94"/>
      <c r="K158" s="94"/>
      <c r="L158" s="94"/>
      <c r="M158" s="94"/>
      <c r="N158" s="94"/>
      <c r="O158" s="94"/>
      <c r="P158" s="95" t="str" cm="1">
        <f t="array" ref="P158">IF($C158="","",IF(I158="Yes",
           IF($B158=MATCH(MAX((IF($E$23:$E$522="",0,$E$23:$E$522))*(--($G$23:$G$522=$G158))*(--($I$23:$I$522="Yes"))),
                                                        (IF($E$23:$E$522="",0,$E$23:$E$522))*(--($G$23:$G$522=$G158))*(--($I$23:$I$522="Yes")),0),
                1,0.5),1))</f>
        <v/>
      </c>
      <c r="Q158" s="95" t="str">
        <f t="shared" si="21"/>
        <v xml:space="preserve"> </v>
      </c>
      <c r="R158" s="95" t="str">
        <f t="shared" si="19"/>
        <v/>
      </c>
      <c r="S158" s="95" t="str">
        <f t="shared" si="22"/>
        <v/>
      </c>
      <c r="T158" s="96" t="str">
        <f t="shared" si="23"/>
        <v xml:space="preserve"> </v>
      </c>
      <c r="U158" s="91"/>
      <c r="V158" s="101" t="str">
        <f t="shared" si="24"/>
        <v xml:space="preserve"> </v>
      </c>
      <c r="W158" s="98" t="str">
        <f t="shared" si="25"/>
        <v/>
      </c>
      <c r="X158" s="102" t="str">
        <f t="shared" si="20"/>
        <v/>
      </c>
      <c r="Y158" s="94"/>
      <c r="Z158" s="103" t="str">
        <f t="shared" si="18"/>
        <v/>
      </c>
    </row>
    <row r="159" spans="2:26" x14ac:dyDescent="0.2">
      <c r="B159" s="88">
        <f t="shared" si="26"/>
        <v>137</v>
      </c>
      <c r="C159" s="89"/>
      <c r="D159" s="61" t="str">
        <f>IF($C159="", "", INDEX('EAPG Table'!$C$8:$C$1048576, MATCH($C159, 'EAPG Table'!$B$8:$B$1048576, 0)))</f>
        <v/>
      </c>
      <c r="E159" s="90" t="str">
        <f>IF($C159="", "", INDEX('EAPG Table'!$H$8:$H$1048576, MATCH($C159, 'EAPG Table'!$B$8:$B$1048576, 0)))</f>
        <v/>
      </c>
      <c r="F159" s="91" t="str">
        <f>IF($C159="", "", INDEX('EAPG Table'!$F$8:$F$1048576, MATCH($C159, 'EAPG Table'!$B$8:$B$1048576, 0)))</f>
        <v/>
      </c>
      <c r="G159" s="92" t="str">
        <f>IF($C159="", "", INDEX('EAPG Table'!$D$8:$D$1048576, MATCH($C159, 'EAPG Table'!$B$8:$B$1048576, 0)))</f>
        <v/>
      </c>
      <c r="H159" s="91"/>
      <c r="I159" s="93"/>
      <c r="J159" s="94"/>
      <c r="K159" s="94"/>
      <c r="L159" s="94"/>
      <c r="M159" s="94"/>
      <c r="N159" s="94"/>
      <c r="O159" s="94"/>
      <c r="P159" s="95" t="str" cm="1">
        <f t="array" ref="P159">IF($C159="","",IF(I159="Yes",
           IF($B159=MATCH(MAX((IF($E$23:$E$522="",0,$E$23:$E$522))*(--($G$23:$G$522=$G159))*(--($I$23:$I$522="Yes"))),
                                                        (IF($E$23:$E$522="",0,$E$23:$E$522))*(--($G$23:$G$522=$G159))*(--($I$23:$I$522="Yes")),0),
                1,0.5),1))</f>
        <v/>
      </c>
      <c r="Q159" s="95" t="str">
        <f t="shared" si="21"/>
        <v xml:space="preserve"> </v>
      </c>
      <c r="R159" s="95" t="str">
        <f t="shared" si="19"/>
        <v/>
      </c>
      <c r="S159" s="95" t="str">
        <f t="shared" si="22"/>
        <v/>
      </c>
      <c r="T159" s="96" t="str">
        <f t="shared" si="23"/>
        <v xml:space="preserve"> </v>
      </c>
      <c r="U159" s="91"/>
      <c r="V159" s="101" t="str">
        <f t="shared" si="24"/>
        <v xml:space="preserve"> </v>
      </c>
      <c r="W159" s="98" t="str">
        <f t="shared" si="25"/>
        <v/>
      </c>
      <c r="X159" s="102" t="str">
        <f t="shared" si="20"/>
        <v/>
      </c>
      <c r="Y159" s="94"/>
      <c r="Z159" s="103" t="str">
        <f t="shared" si="18"/>
        <v/>
      </c>
    </row>
    <row r="160" spans="2:26" x14ac:dyDescent="0.2">
      <c r="B160" s="88">
        <f t="shared" si="26"/>
        <v>138</v>
      </c>
      <c r="C160" s="89"/>
      <c r="D160" s="61" t="str">
        <f>IF($C160="", "", INDEX('EAPG Table'!$C$8:$C$1048576, MATCH($C160, 'EAPG Table'!$B$8:$B$1048576, 0)))</f>
        <v/>
      </c>
      <c r="E160" s="90" t="str">
        <f>IF($C160="", "", INDEX('EAPG Table'!$H$8:$H$1048576, MATCH($C160, 'EAPG Table'!$B$8:$B$1048576, 0)))</f>
        <v/>
      </c>
      <c r="F160" s="91" t="str">
        <f>IF($C160="", "", INDEX('EAPG Table'!$F$8:$F$1048576, MATCH($C160, 'EAPG Table'!$B$8:$B$1048576, 0)))</f>
        <v/>
      </c>
      <c r="G160" s="92" t="str">
        <f>IF($C160="", "", INDEX('EAPG Table'!$D$8:$D$1048576, MATCH($C160, 'EAPG Table'!$B$8:$B$1048576, 0)))</f>
        <v/>
      </c>
      <c r="H160" s="91"/>
      <c r="I160" s="93"/>
      <c r="J160" s="94"/>
      <c r="K160" s="94"/>
      <c r="L160" s="94"/>
      <c r="M160" s="94"/>
      <c r="N160" s="94"/>
      <c r="O160" s="94"/>
      <c r="P160" s="95" t="str" cm="1">
        <f t="array" ref="P160">IF($C160="","",IF(I160="Yes",
           IF($B160=MATCH(MAX((IF($E$23:$E$522="",0,$E$23:$E$522))*(--($G$23:$G$522=$G160))*(--($I$23:$I$522="Yes"))),
                                                        (IF($E$23:$E$522="",0,$E$23:$E$522))*(--($G$23:$G$522=$G160))*(--($I$23:$I$522="Yes")),0),
                1,0.5),1))</f>
        <v/>
      </c>
      <c r="Q160" s="95" t="str">
        <f t="shared" si="21"/>
        <v xml:space="preserve"> </v>
      </c>
      <c r="R160" s="95" t="str">
        <f t="shared" si="19"/>
        <v/>
      </c>
      <c r="S160" s="95" t="str">
        <f t="shared" si="22"/>
        <v/>
      </c>
      <c r="T160" s="96" t="str">
        <f t="shared" si="23"/>
        <v xml:space="preserve"> </v>
      </c>
      <c r="U160" s="91"/>
      <c r="V160" s="101" t="str">
        <f t="shared" si="24"/>
        <v xml:space="preserve"> </v>
      </c>
      <c r="W160" s="98" t="str">
        <f t="shared" si="25"/>
        <v/>
      </c>
      <c r="X160" s="102" t="str">
        <f t="shared" si="20"/>
        <v/>
      </c>
      <c r="Y160" s="94"/>
      <c r="Z160" s="103" t="str">
        <f t="shared" ref="Z160:Z223" si="27">IF($C160="","",IF($Y160="Yes",ROUND($D$14*$D$15*$E160*$W160+$X160,2),0))</f>
        <v/>
      </c>
    </row>
    <row r="161" spans="2:26" x14ac:dyDescent="0.2">
      <c r="B161" s="88">
        <f t="shared" si="26"/>
        <v>139</v>
      </c>
      <c r="C161" s="89"/>
      <c r="D161" s="61" t="str">
        <f>IF($C161="", "", INDEX('EAPG Table'!$C$8:$C$1048576, MATCH($C161, 'EAPG Table'!$B$8:$B$1048576, 0)))</f>
        <v/>
      </c>
      <c r="E161" s="90" t="str">
        <f>IF($C161="", "", INDEX('EAPG Table'!$H$8:$H$1048576, MATCH($C161, 'EAPG Table'!$B$8:$B$1048576, 0)))</f>
        <v/>
      </c>
      <c r="F161" s="91" t="str">
        <f>IF($C161="", "", INDEX('EAPG Table'!$F$8:$F$1048576, MATCH($C161, 'EAPG Table'!$B$8:$B$1048576, 0)))</f>
        <v/>
      </c>
      <c r="G161" s="92" t="str">
        <f>IF($C161="", "", INDEX('EAPG Table'!$D$8:$D$1048576, MATCH($C161, 'EAPG Table'!$B$8:$B$1048576, 0)))</f>
        <v/>
      </c>
      <c r="H161" s="91"/>
      <c r="I161" s="93"/>
      <c r="J161" s="94"/>
      <c r="K161" s="94"/>
      <c r="L161" s="94"/>
      <c r="M161" s="94"/>
      <c r="N161" s="94"/>
      <c r="O161" s="94"/>
      <c r="P161" s="95" t="str" cm="1">
        <f t="array" ref="P161">IF($C161="","",IF(I161="Yes",
           IF($B161=MATCH(MAX((IF($E$23:$E$522="",0,$E$23:$E$522))*(--($G$23:$G$522=$G161))*(--($I$23:$I$522="Yes"))),
                                                        (IF($E$23:$E$522="",0,$E$23:$E$522))*(--($G$23:$G$522=$G161))*(--($I$23:$I$522="Yes")),0),
                1,0.5),1))</f>
        <v/>
      </c>
      <c r="Q161" s="95" t="str">
        <f t="shared" si="21"/>
        <v xml:space="preserve"> </v>
      </c>
      <c r="R161" s="95" t="str">
        <f t="shared" si="19"/>
        <v/>
      </c>
      <c r="S161" s="95" t="str">
        <f t="shared" si="22"/>
        <v/>
      </c>
      <c r="T161" s="96" t="str">
        <f t="shared" si="23"/>
        <v xml:space="preserve"> </v>
      </c>
      <c r="U161" s="91"/>
      <c r="V161" s="101" t="str">
        <f t="shared" si="24"/>
        <v xml:space="preserve"> </v>
      </c>
      <c r="W161" s="98" t="str">
        <f t="shared" si="25"/>
        <v/>
      </c>
      <c r="X161" s="102" t="str">
        <f t="shared" si="20"/>
        <v/>
      </c>
      <c r="Y161" s="94"/>
      <c r="Z161" s="103" t="str">
        <f t="shared" si="27"/>
        <v/>
      </c>
    </row>
    <row r="162" spans="2:26" x14ac:dyDescent="0.2">
      <c r="B162" s="104">
        <f t="shared" si="26"/>
        <v>140</v>
      </c>
      <c r="C162" s="105"/>
      <c r="D162" s="106" t="str">
        <f>IF($C162="", "", INDEX('EAPG Table'!$C$8:$C$1048576, MATCH($C162, 'EAPG Table'!$B$8:$B$1048576, 0)))</f>
        <v/>
      </c>
      <c r="E162" s="107" t="str">
        <f>IF($C162="", "", INDEX('EAPG Table'!$H$8:$H$1048576, MATCH($C162, 'EAPG Table'!$B$8:$B$1048576, 0)))</f>
        <v/>
      </c>
      <c r="F162" s="108" t="str">
        <f>IF($C162="", "", INDEX('EAPG Table'!$F$8:$F$1048576, MATCH($C162, 'EAPG Table'!$B$8:$B$1048576, 0)))</f>
        <v/>
      </c>
      <c r="G162" s="109" t="str">
        <f>IF($C162="", "", INDEX('EAPG Table'!$D$8:$D$1048576, MATCH($C162, 'EAPG Table'!$B$8:$B$1048576, 0)))</f>
        <v/>
      </c>
      <c r="H162" s="108"/>
      <c r="I162" s="110"/>
      <c r="J162" s="111"/>
      <c r="K162" s="111"/>
      <c r="L162" s="111"/>
      <c r="M162" s="111"/>
      <c r="N162" s="111"/>
      <c r="O162" s="111"/>
      <c r="P162" s="112" t="str" cm="1">
        <f t="array" ref="P162">IF($C162="","",IF(I162="Yes",
           IF($B162=MATCH(MAX((IF($E$23:$E$522="",0,$E$23:$E$522))*(--($G$23:$G$522=$G162))*(--($I$23:$I$522="Yes"))),
                                                        (IF($E$23:$E$522="",0,$E$23:$E$522))*(--($G$23:$G$522=$G162))*(--($I$23:$I$522="Yes")),0),
                1,0.5),1))</f>
        <v/>
      </c>
      <c r="Q162" s="112" t="str">
        <f t="shared" si="21"/>
        <v xml:space="preserve"> </v>
      </c>
      <c r="R162" s="112" t="str">
        <f t="shared" si="19"/>
        <v/>
      </c>
      <c r="S162" s="112" t="str">
        <f t="shared" si="22"/>
        <v/>
      </c>
      <c r="T162" s="113" t="str">
        <f t="shared" si="23"/>
        <v xml:space="preserve"> </v>
      </c>
      <c r="U162" s="108"/>
      <c r="V162" s="114" t="str">
        <f t="shared" si="24"/>
        <v xml:space="preserve"> </v>
      </c>
      <c r="W162" s="115" t="str">
        <f t="shared" si="25"/>
        <v/>
      </c>
      <c r="X162" s="116" t="str">
        <f t="shared" si="20"/>
        <v/>
      </c>
      <c r="Y162" s="111"/>
      <c r="Z162" s="117" t="str">
        <f t="shared" si="27"/>
        <v/>
      </c>
    </row>
    <row r="163" spans="2:26" x14ac:dyDescent="0.2">
      <c r="B163" s="88">
        <f t="shared" si="26"/>
        <v>141</v>
      </c>
      <c r="C163" s="89"/>
      <c r="D163" s="61" t="str">
        <f>IF($C163="", "", INDEX('EAPG Table'!$C$8:$C$1048576, MATCH($C163, 'EAPG Table'!$B$8:$B$1048576, 0)))</f>
        <v/>
      </c>
      <c r="E163" s="90" t="str">
        <f>IF($C163="", "", INDEX('EAPG Table'!$H$8:$H$1048576, MATCH($C163, 'EAPG Table'!$B$8:$B$1048576, 0)))</f>
        <v/>
      </c>
      <c r="F163" s="91" t="str">
        <f>IF($C163="", "", INDEX('EAPG Table'!$F$8:$F$1048576, MATCH($C163, 'EAPG Table'!$B$8:$B$1048576, 0)))</f>
        <v/>
      </c>
      <c r="G163" s="92" t="str">
        <f>IF($C163="", "", INDEX('EAPG Table'!$D$8:$D$1048576, MATCH($C163, 'EAPG Table'!$B$8:$B$1048576, 0)))</f>
        <v/>
      </c>
      <c r="H163" s="91"/>
      <c r="I163" s="93"/>
      <c r="J163" s="94"/>
      <c r="K163" s="94"/>
      <c r="L163" s="94"/>
      <c r="M163" s="94"/>
      <c r="N163" s="94"/>
      <c r="O163" s="94"/>
      <c r="P163" s="95" t="str" cm="1">
        <f t="array" ref="P163">IF($C163="","",IF(I163="Yes",
           IF($B163=MATCH(MAX((IF($E$23:$E$522="",0,$E$23:$E$522))*(--($G$23:$G$522=$G163))*(--($I$23:$I$522="Yes"))),
                                                        (IF($E$23:$E$522="",0,$E$23:$E$522))*(--($G$23:$G$522=$G163))*(--($I$23:$I$522="Yes")),0),
                1,0.5),1))</f>
        <v/>
      </c>
      <c r="Q163" s="95" t="str">
        <f t="shared" si="21"/>
        <v xml:space="preserve"> </v>
      </c>
      <c r="R163" s="95" t="str">
        <f t="shared" si="19"/>
        <v/>
      </c>
      <c r="S163" s="95" t="str">
        <f t="shared" si="22"/>
        <v/>
      </c>
      <c r="T163" s="96" t="str">
        <f t="shared" si="23"/>
        <v xml:space="preserve"> </v>
      </c>
      <c r="U163" s="91"/>
      <c r="V163" s="101" t="str">
        <f t="shared" si="24"/>
        <v xml:space="preserve"> </v>
      </c>
      <c r="W163" s="98" t="str">
        <f t="shared" si="25"/>
        <v/>
      </c>
      <c r="X163" s="102" t="str">
        <f t="shared" si="20"/>
        <v/>
      </c>
      <c r="Y163" s="94"/>
      <c r="Z163" s="103" t="str">
        <f t="shared" si="27"/>
        <v/>
      </c>
    </row>
    <row r="164" spans="2:26" x14ac:dyDescent="0.2">
      <c r="B164" s="88">
        <f t="shared" si="26"/>
        <v>142</v>
      </c>
      <c r="C164" s="89"/>
      <c r="D164" s="61" t="str">
        <f>IF($C164="", "", INDEX('EAPG Table'!$C$8:$C$1048576, MATCH($C164, 'EAPG Table'!$B$8:$B$1048576, 0)))</f>
        <v/>
      </c>
      <c r="E164" s="90" t="str">
        <f>IF($C164="", "", INDEX('EAPG Table'!$H$8:$H$1048576, MATCH($C164, 'EAPG Table'!$B$8:$B$1048576, 0)))</f>
        <v/>
      </c>
      <c r="F164" s="91" t="str">
        <f>IF($C164="", "", INDEX('EAPG Table'!$F$8:$F$1048576, MATCH($C164, 'EAPG Table'!$B$8:$B$1048576, 0)))</f>
        <v/>
      </c>
      <c r="G164" s="92" t="str">
        <f>IF($C164="", "", INDEX('EAPG Table'!$D$8:$D$1048576, MATCH($C164, 'EAPG Table'!$B$8:$B$1048576, 0)))</f>
        <v/>
      </c>
      <c r="H164" s="91"/>
      <c r="I164" s="93"/>
      <c r="J164" s="94"/>
      <c r="K164" s="94"/>
      <c r="L164" s="94"/>
      <c r="M164" s="94"/>
      <c r="N164" s="94"/>
      <c r="O164" s="94"/>
      <c r="P164" s="95" t="str" cm="1">
        <f t="array" ref="P164">IF($C164="","",IF(I164="Yes",
           IF($B164=MATCH(MAX((IF($E$23:$E$522="",0,$E$23:$E$522))*(--($G$23:$G$522=$G164))*(--($I$23:$I$522="Yes"))),
                                                        (IF($E$23:$E$522="",0,$E$23:$E$522))*(--($G$23:$G$522=$G164))*(--($I$23:$I$522="Yes")),0),
                1,0.5),1))</f>
        <v/>
      </c>
      <c r="Q164" s="95" t="str">
        <f t="shared" si="21"/>
        <v xml:space="preserve"> </v>
      </c>
      <c r="R164" s="95" t="str">
        <f t="shared" si="19"/>
        <v/>
      </c>
      <c r="S164" s="95" t="str">
        <f t="shared" si="22"/>
        <v/>
      </c>
      <c r="T164" s="96" t="str">
        <f t="shared" si="23"/>
        <v xml:space="preserve"> </v>
      </c>
      <c r="U164" s="91"/>
      <c r="V164" s="101" t="str">
        <f t="shared" si="24"/>
        <v xml:space="preserve"> </v>
      </c>
      <c r="W164" s="98" t="str">
        <f t="shared" si="25"/>
        <v/>
      </c>
      <c r="X164" s="102" t="str">
        <f t="shared" si="20"/>
        <v/>
      </c>
      <c r="Y164" s="94"/>
      <c r="Z164" s="103" t="str">
        <f t="shared" si="27"/>
        <v/>
      </c>
    </row>
    <row r="165" spans="2:26" x14ac:dyDescent="0.2">
      <c r="B165" s="88">
        <f t="shared" si="26"/>
        <v>143</v>
      </c>
      <c r="C165" s="89"/>
      <c r="D165" s="61" t="str">
        <f>IF($C165="", "", INDEX('EAPG Table'!$C$8:$C$1048576, MATCH($C165, 'EAPG Table'!$B$8:$B$1048576, 0)))</f>
        <v/>
      </c>
      <c r="E165" s="90" t="str">
        <f>IF($C165="", "", INDEX('EAPG Table'!$H$8:$H$1048576, MATCH($C165, 'EAPG Table'!$B$8:$B$1048576, 0)))</f>
        <v/>
      </c>
      <c r="F165" s="91" t="str">
        <f>IF($C165="", "", INDEX('EAPG Table'!$F$8:$F$1048576, MATCH($C165, 'EAPG Table'!$B$8:$B$1048576, 0)))</f>
        <v/>
      </c>
      <c r="G165" s="92" t="str">
        <f>IF($C165="", "", INDEX('EAPG Table'!$D$8:$D$1048576, MATCH($C165, 'EAPG Table'!$B$8:$B$1048576, 0)))</f>
        <v/>
      </c>
      <c r="H165" s="91"/>
      <c r="I165" s="93"/>
      <c r="J165" s="94"/>
      <c r="K165" s="94"/>
      <c r="L165" s="94"/>
      <c r="M165" s="94"/>
      <c r="N165" s="94"/>
      <c r="O165" s="94"/>
      <c r="P165" s="95" t="str" cm="1">
        <f t="array" ref="P165">IF($C165="","",IF(I165="Yes",
           IF($B165=MATCH(MAX((IF($E$23:$E$522="",0,$E$23:$E$522))*(--($G$23:$G$522=$G165))*(--($I$23:$I$522="Yes"))),
                                                        (IF($E$23:$E$522="",0,$E$23:$E$522))*(--($G$23:$G$522=$G165))*(--($I$23:$I$522="Yes")),0),
                1,0.5),1))</f>
        <v/>
      </c>
      <c r="Q165" s="95" t="str">
        <f t="shared" si="21"/>
        <v xml:space="preserve"> </v>
      </c>
      <c r="R165" s="95" t="str">
        <f t="shared" si="19"/>
        <v/>
      </c>
      <c r="S165" s="95" t="str">
        <f t="shared" si="22"/>
        <v/>
      </c>
      <c r="T165" s="96" t="str">
        <f t="shared" si="23"/>
        <v xml:space="preserve"> </v>
      </c>
      <c r="U165" s="91"/>
      <c r="V165" s="101" t="str">
        <f t="shared" si="24"/>
        <v xml:space="preserve"> </v>
      </c>
      <c r="W165" s="98" t="str">
        <f t="shared" si="25"/>
        <v/>
      </c>
      <c r="X165" s="102" t="str">
        <f t="shared" si="20"/>
        <v/>
      </c>
      <c r="Y165" s="94"/>
      <c r="Z165" s="103" t="str">
        <f t="shared" si="27"/>
        <v/>
      </c>
    </row>
    <row r="166" spans="2:26" x14ac:dyDescent="0.2">
      <c r="B166" s="88">
        <f t="shared" si="26"/>
        <v>144</v>
      </c>
      <c r="C166" s="89"/>
      <c r="D166" s="61" t="str">
        <f>IF($C166="", "", INDEX('EAPG Table'!$C$8:$C$1048576, MATCH($C166, 'EAPG Table'!$B$8:$B$1048576, 0)))</f>
        <v/>
      </c>
      <c r="E166" s="90" t="str">
        <f>IF($C166="", "", INDEX('EAPG Table'!$H$8:$H$1048576, MATCH($C166, 'EAPG Table'!$B$8:$B$1048576, 0)))</f>
        <v/>
      </c>
      <c r="F166" s="91" t="str">
        <f>IF($C166="", "", INDEX('EAPG Table'!$F$8:$F$1048576, MATCH($C166, 'EAPG Table'!$B$8:$B$1048576, 0)))</f>
        <v/>
      </c>
      <c r="G166" s="92" t="str">
        <f>IF($C166="", "", INDEX('EAPG Table'!$D$8:$D$1048576, MATCH($C166, 'EAPG Table'!$B$8:$B$1048576, 0)))</f>
        <v/>
      </c>
      <c r="H166" s="91"/>
      <c r="I166" s="93"/>
      <c r="J166" s="94"/>
      <c r="K166" s="94"/>
      <c r="L166" s="94"/>
      <c r="M166" s="94"/>
      <c r="N166" s="94"/>
      <c r="O166" s="94"/>
      <c r="P166" s="95" t="str" cm="1">
        <f t="array" ref="P166">IF($C166="","",IF(I166="Yes",
           IF($B166=MATCH(MAX((IF($E$23:$E$522="",0,$E$23:$E$522))*(--($G$23:$G$522=$G166))*(--($I$23:$I$522="Yes"))),
                                                        (IF($E$23:$E$522="",0,$E$23:$E$522))*(--($G$23:$G$522=$G166))*(--($I$23:$I$522="Yes")),0),
                1,0.5),1))</f>
        <v/>
      </c>
      <c r="Q166" s="95" t="str">
        <f t="shared" si="21"/>
        <v xml:space="preserve"> </v>
      </c>
      <c r="R166" s="95" t="str">
        <f t="shared" si="19"/>
        <v/>
      </c>
      <c r="S166" s="95" t="str">
        <f t="shared" si="22"/>
        <v/>
      </c>
      <c r="T166" s="96" t="str">
        <f t="shared" si="23"/>
        <v xml:space="preserve"> </v>
      </c>
      <c r="U166" s="91"/>
      <c r="V166" s="101" t="str">
        <f t="shared" si="24"/>
        <v xml:space="preserve"> </v>
      </c>
      <c r="W166" s="98" t="str">
        <f t="shared" si="25"/>
        <v/>
      </c>
      <c r="X166" s="102" t="str">
        <f t="shared" si="20"/>
        <v/>
      </c>
      <c r="Y166" s="94"/>
      <c r="Z166" s="103" t="str">
        <f t="shared" si="27"/>
        <v/>
      </c>
    </row>
    <row r="167" spans="2:26" x14ac:dyDescent="0.2">
      <c r="B167" s="104">
        <f t="shared" si="26"/>
        <v>145</v>
      </c>
      <c r="C167" s="105"/>
      <c r="D167" s="106" t="str">
        <f>IF($C167="", "", INDEX('EAPG Table'!$C$8:$C$1048576, MATCH($C167, 'EAPG Table'!$B$8:$B$1048576, 0)))</f>
        <v/>
      </c>
      <c r="E167" s="107" t="str">
        <f>IF($C167="", "", INDEX('EAPG Table'!$H$8:$H$1048576, MATCH($C167, 'EAPG Table'!$B$8:$B$1048576, 0)))</f>
        <v/>
      </c>
      <c r="F167" s="108" t="str">
        <f>IF($C167="", "", INDEX('EAPG Table'!$F$8:$F$1048576, MATCH($C167, 'EAPG Table'!$B$8:$B$1048576, 0)))</f>
        <v/>
      </c>
      <c r="G167" s="109" t="str">
        <f>IF($C167="", "", INDEX('EAPG Table'!$D$8:$D$1048576, MATCH($C167, 'EAPG Table'!$B$8:$B$1048576, 0)))</f>
        <v/>
      </c>
      <c r="H167" s="108"/>
      <c r="I167" s="110"/>
      <c r="J167" s="111"/>
      <c r="K167" s="111"/>
      <c r="L167" s="111"/>
      <c r="M167" s="111"/>
      <c r="N167" s="111"/>
      <c r="O167" s="111"/>
      <c r="P167" s="112" t="str" cm="1">
        <f t="array" ref="P167">IF($C167="","",IF(I167="Yes",
           IF($B167=MATCH(MAX((IF($E$23:$E$522="",0,$E$23:$E$522))*(--($G$23:$G$522=$G167))*(--($I$23:$I$522="Yes"))),
                                                        (IF($E$23:$E$522="",0,$E$23:$E$522))*(--($G$23:$G$522=$G167))*(--($I$23:$I$522="Yes")),0),
                1,0.5),1))</f>
        <v/>
      </c>
      <c r="Q167" s="112" t="str">
        <f t="shared" si="21"/>
        <v xml:space="preserve"> </v>
      </c>
      <c r="R167" s="112" t="str">
        <f t="shared" si="19"/>
        <v/>
      </c>
      <c r="S167" s="112" t="str">
        <f t="shared" si="22"/>
        <v/>
      </c>
      <c r="T167" s="113" t="str">
        <f t="shared" si="23"/>
        <v xml:space="preserve"> </v>
      </c>
      <c r="U167" s="108"/>
      <c r="V167" s="114" t="str">
        <f t="shared" si="24"/>
        <v xml:space="preserve"> </v>
      </c>
      <c r="W167" s="115" t="str">
        <f t="shared" si="25"/>
        <v/>
      </c>
      <c r="X167" s="116" t="str">
        <f t="shared" si="20"/>
        <v/>
      </c>
      <c r="Y167" s="111"/>
      <c r="Z167" s="117" t="str">
        <f t="shared" si="27"/>
        <v/>
      </c>
    </row>
    <row r="168" spans="2:26" x14ac:dyDescent="0.2">
      <c r="B168" s="88">
        <f t="shared" si="26"/>
        <v>146</v>
      </c>
      <c r="C168" s="89"/>
      <c r="D168" s="61" t="str">
        <f>IF($C168="", "", INDEX('EAPG Table'!$C$8:$C$1048576, MATCH($C168, 'EAPG Table'!$B$8:$B$1048576, 0)))</f>
        <v/>
      </c>
      <c r="E168" s="90" t="str">
        <f>IF($C168="", "", INDEX('EAPG Table'!$H$8:$H$1048576, MATCH($C168, 'EAPG Table'!$B$8:$B$1048576, 0)))</f>
        <v/>
      </c>
      <c r="F168" s="91" t="str">
        <f>IF($C168="", "", INDEX('EAPG Table'!$F$8:$F$1048576, MATCH($C168, 'EAPG Table'!$B$8:$B$1048576, 0)))</f>
        <v/>
      </c>
      <c r="G168" s="92" t="str">
        <f>IF($C168="", "", INDEX('EAPG Table'!$D$8:$D$1048576, MATCH($C168, 'EAPG Table'!$B$8:$B$1048576, 0)))</f>
        <v/>
      </c>
      <c r="H168" s="91"/>
      <c r="I168" s="93"/>
      <c r="J168" s="94"/>
      <c r="K168" s="94"/>
      <c r="L168" s="94"/>
      <c r="M168" s="94"/>
      <c r="N168" s="94"/>
      <c r="O168" s="94"/>
      <c r="P168" s="95" t="str" cm="1">
        <f t="array" ref="P168">IF($C168="","",IF(I168="Yes",
           IF($B168=MATCH(MAX((IF($E$23:$E$522="",0,$E$23:$E$522))*(--($G$23:$G$522=$G168))*(--($I$23:$I$522="Yes"))),
                                                        (IF($E$23:$E$522="",0,$E$23:$E$522))*(--($G$23:$G$522=$G168))*(--($I$23:$I$522="Yes")),0),
                1,0.5),1))</f>
        <v/>
      </c>
      <c r="Q168" s="95" t="str">
        <f t="shared" si="21"/>
        <v xml:space="preserve"> </v>
      </c>
      <c r="R168" s="95" t="str">
        <f t="shared" si="19"/>
        <v/>
      </c>
      <c r="S168" s="95" t="str">
        <f t="shared" si="22"/>
        <v/>
      </c>
      <c r="T168" s="96" t="str">
        <f t="shared" si="23"/>
        <v xml:space="preserve"> </v>
      </c>
      <c r="U168" s="91"/>
      <c r="V168" s="101" t="str">
        <f t="shared" si="24"/>
        <v xml:space="preserve"> </v>
      </c>
      <c r="W168" s="98" t="str">
        <f t="shared" si="25"/>
        <v/>
      </c>
      <c r="X168" s="102" t="str">
        <f t="shared" si="20"/>
        <v/>
      </c>
      <c r="Y168" s="94"/>
      <c r="Z168" s="103" t="str">
        <f t="shared" si="27"/>
        <v/>
      </c>
    </row>
    <row r="169" spans="2:26" x14ac:dyDescent="0.2">
      <c r="B169" s="88">
        <f t="shared" si="26"/>
        <v>147</v>
      </c>
      <c r="C169" s="89"/>
      <c r="D169" s="61" t="str">
        <f>IF($C169="", "", INDEX('EAPG Table'!$C$8:$C$1048576, MATCH($C169, 'EAPG Table'!$B$8:$B$1048576, 0)))</f>
        <v/>
      </c>
      <c r="E169" s="90" t="str">
        <f>IF($C169="", "", INDEX('EAPG Table'!$H$8:$H$1048576, MATCH($C169, 'EAPG Table'!$B$8:$B$1048576, 0)))</f>
        <v/>
      </c>
      <c r="F169" s="91" t="str">
        <f>IF($C169="", "", INDEX('EAPG Table'!$F$8:$F$1048576, MATCH($C169, 'EAPG Table'!$B$8:$B$1048576, 0)))</f>
        <v/>
      </c>
      <c r="G169" s="92" t="str">
        <f>IF($C169="", "", INDEX('EAPG Table'!$D$8:$D$1048576, MATCH($C169, 'EAPG Table'!$B$8:$B$1048576, 0)))</f>
        <v/>
      </c>
      <c r="H169" s="91"/>
      <c r="I169" s="93"/>
      <c r="J169" s="94"/>
      <c r="K169" s="94"/>
      <c r="L169" s="94"/>
      <c r="M169" s="94"/>
      <c r="N169" s="94"/>
      <c r="O169" s="94"/>
      <c r="P169" s="95" t="str" cm="1">
        <f t="array" ref="P169">IF($C169="","",IF(I169="Yes",
           IF($B169=MATCH(MAX((IF($E$23:$E$522="",0,$E$23:$E$522))*(--($G$23:$G$522=$G169))*(--($I$23:$I$522="Yes"))),
                                                        (IF($E$23:$E$522="",0,$E$23:$E$522))*(--($G$23:$G$522=$G169))*(--($I$23:$I$522="Yes")),0),
                1,0.5),1))</f>
        <v/>
      </c>
      <c r="Q169" s="95" t="str">
        <f t="shared" si="21"/>
        <v xml:space="preserve"> </v>
      </c>
      <c r="R169" s="95" t="str">
        <f t="shared" si="19"/>
        <v/>
      </c>
      <c r="S169" s="95" t="str">
        <f t="shared" si="22"/>
        <v/>
      </c>
      <c r="T169" s="96" t="str">
        <f t="shared" si="23"/>
        <v xml:space="preserve"> </v>
      </c>
      <c r="U169" s="91"/>
      <c r="V169" s="101" t="str">
        <f t="shared" si="24"/>
        <v xml:space="preserve"> </v>
      </c>
      <c r="W169" s="98" t="str">
        <f t="shared" si="25"/>
        <v/>
      </c>
      <c r="X169" s="102" t="str">
        <f t="shared" si="20"/>
        <v/>
      </c>
      <c r="Y169" s="94"/>
      <c r="Z169" s="103" t="str">
        <f t="shared" si="27"/>
        <v/>
      </c>
    </row>
    <row r="170" spans="2:26" x14ac:dyDescent="0.2">
      <c r="B170" s="88">
        <f t="shared" si="26"/>
        <v>148</v>
      </c>
      <c r="C170" s="89"/>
      <c r="D170" s="61" t="str">
        <f>IF($C170="", "", INDEX('EAPG Table'!$C$8:$C$1048576, MATCH($C170, 'EAPG Table'!$B$8:$B$1048576, 0)))</f>
        <v/>
      </c>
      <c r="E170" s="90" t="str">
        <f>IF($C170="", "", INDEX('EAPG Table'!$H$8:$H$1048576, MATCH($C170, 'EAPG Table'!$B$8:$B$1048576, 0)))</f>
        <v/>
      </c>
      <c r="F170" s="91" t="str">
        <f>IF($C170="", "", INDEX('EAPG Table'!$F$8:$F$1048576, MATCH($C170, 'EAPG Table'!$B$8:$B$1048576, 0)))</f>
        <v/>
      </c>
      <c r="G170" s="92" t="str">
        <f>IF($C170="", "", INDEX('EAPG Table'!$D$8:$D$1048576, MATCH($C170, 'EAPG Table'!$B$8:$B$1048576, 0)))</f>
        <v/>
      </c>
      <c r="H170" s="91"/>
      <c r="I170" s="93"/>
      <c r="J170" s="94"/>
      <c r="K170" s="94"/>
      <c r="L170" s="94"/>
      <c r="M170" s="94"/>
      <c r="N170" s="94"/>
      <c r="O170" s="94"/>
      <c r="P170" s="95" t="str" cm="1">
        <f t="array" ref="P170">IF($C170="","",IF(I170="Yes",
           IF($B170=MATCH(MAX((IF($E$23:$E$522="",0,$E$23:$E$522))*(--($G$23:$G$522=$G170))*(--($I$23:$I$522="Yes"))),
                                                        (IF($E$23:$E$522="",0,$E$23:$E$522))*(--($G$23:$G$522=$G170))*(--($I$23:$I$522="Yes")),0),
                1,0.5),1))</f>
        <v/>
      </c>
      <c r="Q170" s="95" t="str">
        <f t="shared" si="21"/>
        <v xml:space="preserve"> </v>
      </c>
      <c r="R170" s="95" t="str">
        <f t="shared" si="19"/>
        <v/>
      </c>
      <c r="S170" s="95" t="str">
        <f t="shared" si="22"/>
        <v/>
      </c>
      <c r="T170" s="96" t="str">
        <f t="shared" si="23"/>
        <v xml:space="preserve"> </v>
      </c>
      <c r="U170" s="91"/>
      <c r="V170" s="101" t="str">
        <f t="shared" si="24"/>
        <v xml:space="preserve"> </v>
      </c>
      <c r="W170" s="98" t="str">
        <f t="shared" si="25"/>
        <v/>
      </c>
      <c r="X170" s="102" t="str">
        <f t="shared" si="20"/>
        <v/>
      </c>
      <c r="Y170" s="94"/>
      <c r="Z170" s="103" t="str">
        <f t="shared" si="27"/>
        <v/>
      </c>
    </row>
    <row r="171" spans="2:26" x14ac:dyDescent="0.2">
      <c r="B171" s="88">
        <f t="shared" si="26"/>
        <v>149</v>
      </c>
      <c r="C171" s="89"/>
      <c r="D171" s="61" t="str">
        <f>IF($C171="", "", INDEX('EAPG Table'!$C$8:$C$1048576, MATCH($C171, 'EAPG Table'!$B$8:$B$1048576, 0)))</f>
        <v/>
      </c>
      <c r="E171" s="90" t="str">
        <f>IF($C171="", "", INDEX('EAPG Table'!$H$8:$H$1048576, MATCH($C171, 'EAPG Table'!$B$8:$B$1048576, 0)))</f>
        <v/>
      </c>
      <c r="F171" s="91" t="str">
        <f>IF($C171="", "", INDEX('EAPG Table'!$F$8:$F$1048576, MATCH($C171, 'EAPG Table'!$B$8:$B$1048576, 0)))</f>
        <v/>
      </c>
      <c r="G171" s="92" t="str">
        <f>IF($C171="", "", INDEX('EAPG Table'!$D$8:$D$1048576, MATCH($C171, 'EAPG Table'!$B$8:$B$1048576, 0)))</f>
        <v/>
      </c>
      <c r="H171" s="91"/>
      <c r="I171" s="93"/>
      <c r="J171" s="94"/>
      <c r="K171" s="94"/>
      <c r="L171" s="94"/>
      <c r="M171" s="94"/>
      <c r="N171" s="94"/>
      <c r="O171" s="94"/>
      <c r="P171" s="95" t="str" cm="1">
        <f t="array" ref="P171">IF($C171="","",IF(I171="Yes",
           IF($B171=MATCH(MAX((IF($E$23:$E$522="",0,$E$23:$E$522))*(--($G$23:$G$522=$G171))*(--($I$23:$I$522="Yes"))),
                                                        (IF($E$23:$E$522="",0,$E$23:$E$522))*(--($G$23:$G$522=$G171))*(--($I$23:$I$522="Yes")),0),
                1,0.5),1))</f>
        <v/>
      </c>
      <c r="Q171" s="95" t="str">
        <f t="shared" si="21"/>
        <v xml:space="preserve"> </v>
      </c>
      <c r="R171" s="95" t="str">
        <f t="shared" si="19"/>
        <v/>
      </c>
      <c r="S171" s="95" t="str">
        <f t="shared" si="22"/>
        <v/>
      </c>
      <c r="T171" s="96" t="str">
        <f t="shared" si="23"/>
        <v xml:space="preserve"> </v>
      </c>
      <c r="U171" s="91"/>
      <c r="V171" s="101" t="str">
        <f t="shared" si="24"/>
        <v xml:space="preserve"> </v>
      </c>
      <c r="W171" s="98" t="str">
        <f t="shared" si="25"/>
        <v/>
      </c>
      <c r="X171" s="102" t="str">
        <f t="shared" si="20"/>
        <v/>
      </c>
      <c r="Y171" s="94"/>
      <c r="Z171" s="103" t="str">
        <f t="shared" si="27"/>
        <v/>
      </c>
    </row>
    <row r="172" spans="2:26" x14ac:dyDescent="0.2">
      <c r="B172" s="104">
        <f t="shared" si="26"/>
        <v>150</v>
      </c>
      <c r="C172" s="105"/>
      <c r="D172" s="106" t="str">
        <f>IF($C172="", "", INDEX('EAPG Table'!$C$8:$C$1048576, MATCH($C172, 'EAPG Table'!$B$8:$B$1048576, 0)))</f>
        <v/>
      </c>
      <c r="E172" s="107" t="str">
        <f>IF($C172="", "", INDEX('EAPG Table'!$H$8:$H$1048576, MATCH($C172, 'EAPG Table'!$B$8:$B$1048576, 0)))</f>
        <v/>
      </c>
      <c r="F172" s="108" t="str">
        <f>IF($C172="", "", INDEX('EAPG Table'!$F$8:$F$1048576, MATCH($C172, 'EAPG Table'!$B$8:$B$1048576, 0)))</f>
        <v/>
      </c>
      <c r="G172" s="109" t="str">
        <f>IF($C172="", "", INDEX('EAPG Table'!$D$8:$D$1048576, MATCH($C172, 'EAPG Table'!$B$8:$B$1048576, 0)))</f>
        <v/>
      </c>
      <c r="H172" s="108"/>
      <c r="I172" s="110"/>
      <c r="J172" s="111"/>
      <c r="K172" s="111"/>
      <c r="L172" s="111"/>
      <c r="M172" s="111"/>
      <c r="N172" s="111"/>
      <c r="O172" s="111"/>
      <c r="P172" s="112" t="str" cm="1">
        <f t="array" ref="P172">IF($C172="","",IF(I172="Yes",
           IF($B172=MATCH(MAX((IF($E$23:$E$522="",0,$E$23:$E$522))*(--($G$23:$G$522=$G172))*(--($I$23:$I$522="Yes"))),
                                                        (IF($E$23:$E$522="",0,$E$23:$E$522))*(--($G$23:$G$522=$G172))*(--($I$23:$I$522="Yes")),0),
                1,0.5),1))</f>
        <v/>
      </c>
      <c r="Q172" s="112" t="str">
        <f t="shared" si="21"/>
        <v xml:space="preserve"> </v>
      </c>
      <c r="R172" s="112" t="str">
        <f t="shared" si="19"/>
        <v/>
      </c>
      <c r="S172" s="112" t="str">
        <f t="shared" si="22"/>
        <v/>
      </c>
      <c r="T172" s="113" t="str">
        <f t="shared" si="23"/>
        <v xml:space="preserve"> </v>
      </c>
      <c r="U172" s="108"/>
      <c r="V172" s="114" t="str">
        <f t="shared" si="24"/>
        <v xml:space="preserve"> </v>
      </c>
      <c r="W172" s="115" t="str">
        <f t="shared" si="25"/>
        <v/>
      </c>
      <c r="X172" s="116" t="str">
        <f t="shared" si="20"/>
        <v/>
      </c>
      <c r="Y172" s="111"/>
      <c r="Z172" s="117" t="str">
        <f t="shared" si="27"/>
        <v/>
      </c>
    </row>
    <row r="173" spans="2:26" x14ac:dyDescent="0.2">
      <c r="B173" s="88">
        <f t="shared" si="26"/>
        <v>151</v>
      </c>
      <c r="C173" s="89"/>
      <c r="D173" s="61" t="str">
        <f>IF($C173="", "", INDEX('EAPG Table'!$C$8:$C$1048576, MATCH($C173, 'EAPG Table'!$B$8:$B$1048576, 0)))</f>
        <v/>
      </c>
      <c r="E173" s="90" t="str">
        <f>IF($C173="", "", INDEX('EAPG Table'!$H$8:$H$1048576, MATCH($C173, 'EAPG Table'!$B$8:$B$1048576, 0)))</f>
        <v/>
      </c>
      <c r="F173" s="91" t="str">
        <f>IF($C173="", "", INDEX('EAPG Table'!$F$8:$F$1048576, MATCH($C173, 'EAPG Table'!$B$8:$B$1048576, 0)))</f>
        <v/>
      </c>
      <c r="G173" s="92" t="str">
        <f>IF($C173="", "", INDEX('EAPG Table'!$D$8:$D$1048576, MATCH($C173, 'EAPG Table'!$B$8:$B$1048576, 0)))</f>
        <v/>
      </c>
      <c r="H173" s="91"/>
      <c r="I173" s="93"/>
      <c r="J173" s="94"/>
      <c r="K173" s="94"/>
      <c r="L173" s="94"/>
      <c r="M173" s="94"/>
      <c r="N173" s="94"/>
      <c r="O173" s="94"/>
      <c r="P173" s="95" t="str" cm="1">
        <f t="array" ref="P173">IF($C173="","",IF(I173="Yes",
           IF($B173=MATCH(MAX((IF($E$23:$E$522="",0,$E$23:$E$522))*(--($G$23:$G$522=$G173))*(--($I$23:$I$522="Yes"))),
                                                        (IF($E$23:$E$522="",0,$E$23:$E$522))*(--($G$23:$G$522=$G173))*(--($I$23:$I$522="Yes")),0),
                1,0.5),1))</f>
        <v/>
      </c>
      <c r="Q173" s="95" t="str">
        <f t="shared" si="21"/>
        <v xml:space="preserve"> </v>
      </c>
      <c r="R173" s="95" t="str">
        <f t="shared" si="19"/>
        <v/>
      </c>
      <c r="S173" s="95" t="str">
        <f t="shared" si="22"/>
        <v/>
      </c>
      <c r="T173" s="96" t="str">
        <f t="shared" si="23"/>
        <v xml:space="preserve"> </v>
      </c>
      <c r="U173" s="91"/>
      <c r="V173" s="101" t="str">
        <f t="shared" si="24"/>
        <v xml:space="preserve"> </v>
      </c>
      <c r="W173" s="98" t="str">
        <f t="shared" si="25"/>
        <v/>
      </c>
      <c r="X173" s="102" t="str">
        <f t="shared" si="20"/>
        <v/>
      </c>
      <c r="Y173" s="94"/>
      <c r="Z173" s="103" t="str">
        <f t="shared" si="27"/>
        <v/>
      </c>
    </row>
    <row r="174" spans="2:26" x14ac:dyDescent="0.2">
      <c r="B174" s="88">
        <f t="shared" si="26"/>
        <v>152</v>
      </c>
      <c r="C174" s="89"/>
      <c r="D174" s="61" t="str">
        <f>IF($C174="", "", INDEX('EAPG Table'!$C$8:$C$1048576, MATCH($C174, 'EAPG Table'!$B$8:$B$1048576, 0)))</f>
        <v/>
      </c>
      <c r="E174" s="90" t="str">
        <f>IF($C174="", "", INDEX('EAPG Table'!$H$8:$H$1048576, MATCH($C174, 'EAPG Table'!$B$8:$B$1048576, 0)))</f>
        <v/>
      </c>
      <c r="F174" s="91" t="str">
        <f>IF($C174="", "", INDEX('EAPG Table'!$F$8:$F$1048576, MATCH($C174, 'EAPG Table'!$B$8:$B$1048576, 0)))</f>
        <v/>
      </c>
      <c r="G174" s="92" t="str">
        <f>IF($C174="", "", INDEX('EAPG Table'!$D$8:$D$1048576, MATCH($C174, 'EAPG Table'!$B$8:$B$1048576, 0)))</f>
        <v/>
      </c>
      <c r="H174" s="91"/>
      <c r="I174" s="93"/>
      <c r="J174" s="94"/>
      <c r="K174" s="94"/>
      <c r="L174" s="94"/>
      <c r="M174" s="94"/>
      <c r="N174" s="94"/>
      <c r="O174" s="94"/>
      <c r="P174" s="95" t="str" cm="1">
        <f t="array" ref="P174">IF($C174="","",IF(I174="Yes",
           IF($B174=MATCH(MAX((IF($E$23:$E$522="",0,$E$23:$E$522))*(--($G$23:$G$522=$G174))*(--($I$23:$I$522="Yes"))),
                                                        (IF($E$23:$E$522="",0,$E$23:$E$522))*(--($G$23:$G$522=$G174))*(--($I$23:$I$522="Yes")),0),
                1,0.5),1))</f>
        <v/>
      </c>
      <c r="Q174" s="95" t="str">
        <f t="shared" si="21"/>
        <v xml:space="preserve"> </v>
      </c>
      <c r="R174" s="95" t="str">
        <f t="shared" si="19"/>
        <v/>
      </c>
      <c r="S174" s="95" t="str">
        <f t="shared" si="22"/>
        <v/>
      </c>
      <c r="T174" s="96" t="str">
        <f t="shared" si="23"/>
        <v xml:space="preserve"> </v>
      </c>
      <c r="U174" s="91"/>
      <c r="V174" s="101" t="str">
        <f t="shared" si="24"/>
        <v xml:space="preserve"> </v>
      </c>
      <c r="W174" s="98" t="str">
        <f t="shared" si="25"/>
        <v/>
      </c>
      <c r="X174" s="102" t="str">
        <f t="shared" si="20"/>
        <v/>
      </c>
      <c r="Y174" s="94"/>
      <c r="Z174" s="103" t="str">
        <f t="shared" si="27"/>
        <v/>
      </c>
    </row>
    <row r="175" spans="2:26" x14ac:dyDescent="0.2">
      <c r="B175" s="88">
        <f t="shared" si="26"/>
        <v>153</v>
      </c>
      <c r="C175" s="89"/>
      <c r="D175" s="61" t="str">
        <f>IF($C175="", "", INDEX('EAPG Table'!$C$8:$C$1048576, MATCH($C175, 'EAPG Table'!$B$8:$B$1048576, 0)))</f>
        <v/>
      </c>
      <c r="E175" s="90" t="str">
        <f>IF($C175="", "", INDEX('EAPG Table'!$H$8:$H$1048576, MATCH($C175, 'EAPG Table'!$B$8:$B$1048576, 0)))</f>
        <v/>
      </c>
      <c r="F175" s="91" t="str">
        <f>IF($C175="", "", INDEX('EAPG Table'!$F$8:$F$1048576, MATCH($C175, 'EAPG Table'!$B$8:$B$1048576, 0)))</f>
        <v/>
      </c>
      <c r="G175" s="92" t="str">
        <f>IF($C175="", "", INDEX('EAPG Table'!$D$8:$D$1048576, MATCH($C175, 'EAPG Table'!$B$8:$B$1048576, 0)))</f>
        <v/>
      </c>
      <c r="H175" s="91"/>
      <c r="I175" s="93"/>
      <c r="J175" s="94"/>
      <c r="K175" s="94"/>
      <c r="L175" s="94"/>
      <c r="M175" s="94"/>
      <c r="N175" s="94"/>
      <c r="O175" s="94"/>
      <c r="P175" s="95" t="str" cm="1">
        <f t="array" ref="P175">IF($C175="","",IF(I175="Yes",
           IF($B175=MATCH(MAX((IF($E$23:$E$522="",0,$E$23:$E$522))*(--($G$23:$G$522=$G175))*(--($I$23:$I$522="Yes"))),
                                                        (IF($E$23:$E$522="",0,$E$23:$E$522))*(--($G$23:$G$522=$G175))*(--($I$23:$I$522="Yes")),0),
                1,0.5),1))</f>
        <v/>
      </c>
      <c r="Q175" s="95" t="str">
        <f t="shared" si="21"/>
        <v xml:space="preserve"> </v>
      </c>
      <c r="R175" s="95" t="str">
        <f t="shared" si="19"/>
        <v/>
      </c>
      <c r="S175" s="95" t="str">
        <f t="shared" si="22"/>
        <v/>
      </c>
      <c r="T175" s="96" t="str">
        <f t="shared" si="23"/>
        <v xml:space="preserve"> </v>
      </c>
      <c r="U175" s="91"/>
      <c r="V175" s="101" t="str">
        <f t="shared" si="24"/>
        <v xml:space="preserve"> </v>
      </c>
      <c r="W175" s="98" t="str">
        <f t="shared" si="25"/>
        <v/>
      </c>
      <c r="X175" s="102" t="str">
        <f t="shared" si="20"/>
        <v/>
      </c>
      <c r="Y175" s="94"/>
      <c r="Z175" s="103" t="str">
        <f t="shared" si="27"/>
        <v/>
      </c>
    </row>
    <row r="176" spans="2:26" x14ac:dyDescent="0.2">
      <c r="B176" s="88">
        <f t="shared" si="26"/>
        <v>154</v>
      </c>
      <c r="C176" s="89"/>
      <c r="D176" s="61" t="str">
        <f>IF($C176="", "", INDEX('EAPG Table'!$C$8:$C$1048576, MATCH($C176, 'EAPG Table'!$B$8:$B$1048576, 0)))</f>
        <v/>
      </c>
      <c r="E176" s="90" t="str">
        <f>IF($C176="", "", INDEX('EAPG Table'!$H$8:$H$1048576, MATCH($C176, 'EAPG Table'!$B$8:$B$1048576, 0)))</f>
        <v/>
      </c>
      <c r="F176" s="91" t="str">
        <f>IF($C176="", "", INDEX('EAPG Table'!$F$8:$F$1048576, MATCH($C176, 'EAPG Table'!$B$8:$B$1048576, 0)))</f>
        <v/>
      </c>
      <c r="G176" s="92" t="str">
        <f>IF($C176="", "", INDEX('EAPG Table'!$D$8:$D$1048576, MATCH($C176, 'EAPG Table'!$B$8:$B$1048576, 0)))</f>
        <v/>
      </c>
      <c r="H176" s="91"/>
      <c r="I176" s="93"/>
      <c r="J176" s="94"/>
      <c r="K176" s="94"/>
      <c r="L176" s="94"/>
      <c r="M176" s="94"/>
      <c r="N176" s="94"/>
      <c r="O176" s="94"/>
      <c r="P176" s="95" t="str" cm="1">
        <f t="array" ref="P176">IF($C176="","",IF(I176="Yes",
           IF($B176=MATCH(MAX((IF($E$23:$E$522="",0,$E$23:$E$522))*(--($G$23:$G$522=$G176))*(--($I$23:$I$522="Yes"))),
                                                        (IF($E$23:$E$522="",0,$E$23:$E$522))*(--($G$23:$G$522=$G176))*(--($I$23:$I$522="Yes")),0),
                1,0.5),1))</f>
        <v/>
      </c>
      <c r="Q176" s="95" t="str">
        <f t="shared" si="21"/>
        <v xml:space="preserve"> </v>
      </c>
      <c r="R176" s="95" t="str">
        <f t="shared" si="19"/>
        <v/>
      </c>
      <c r="S176" s="95" t="str">
        <f t="shared" si="22"/>
        <v/>
      </c>
      <c r="T176" s="96" t="str">
        <f t="shared" si="23"/>
        <v xml:space="preserve"> </v>
      </c>
      <c r="U176" s="91"/>
      <c r="V176" s="101" t="str">
        <f t="shared" si="24"/>
        <v xml:space="preserve"> </v>
      </c>
      <c r="W176" s="98" t="str">
        <f t="shared" si="25"/>
        <v/>
      </c>
      <c r="X176" s="102" t="str">
        <f t="shared" si="20"/>
        <v/>
      </c>
      <c r="Y176" s="94"/>
      <c r="Z176" s="103" t="str">
        <f t="shared" si="27"/>
        <v/>
      </c>
    </row>
    <row r="177" spans="2:26" x14ac:dyDescent="0.2">
      <c r="B177" s="104">
        <f t="shared" si="26"/>
        <v>155</v>
      </c>
      <c r="C177" s="105"/>
      <c r="D177" s="106" t="str">
        <f>IF($C177="", "", INDEX('EAPG Table'!$C$8:$C$1048576, MATCH($C177, 'EAPG Table'!$B$8:$B$1048576, 0)))</f>
        <v/>
      </c>
      <c r="E177" s="107" t="str">
        <f>IF($C177="", "", INDEX('EAPG Table'!$H$8:$H$1048576, MATCH($C177, 'EAPG Table'!$B$8:$B$1048576, 0)))</f>
        <v/>
      </c>
      <c r="F177" s="108" t="str">
        <f>IF($C177="", "", INDEX('EAPG Table'!$F$8:$F$1048576, MATCH($C177, 'EAPG Table'!$B$8:$B$1048576, 0)))</f>
        <v/>
      </c>
      <c r="G177" s="109" t="str">
        <f>IF($C177="", "", INDEX('EAPG Table'!$D$8:$D$1048576, MATCH($C177, 'EAPG Table'!$B$8:$B$1048576, 0)))</f>
        <v/>
      </c>
      <c r="H177" s="108"/>
      <c r="I177" s="110"/>
      <c r="J177" s="111"/>
      <c r="K177" s="111"/>
      <c r="L177" s="111"/>
      <c r="M177" s="111"/>
      <c r="N177" s="111"/>
      <c r="O177" s="111"/>
      <c r="P177" s="112" t="str" cm="1">
        <f t="array" ref="P177">IF($C177="","",IF(I177="Yes",
           IF($B177=MATCH(MAX((IF($E$23:$E$522="",0,$E$23:$E$522))*(--($G$23:$G$522=$G177))*(--($I$23:$I$522="Yes"))),
                                                        (IF($E$23:$E$522="",0,$E$23:$E$522))*(--($G$23:$G$522=$G177))*(--($I$23:$I$522="Yes")),0),
                1,0.5),1))</f>
        <v/>
      </c>
      <c r="Q177" s="112" t="str">
        <f t="shared" si="21"/>
        <v xml:space="preserve"> </v>
      </c>
      <c r="R177" s="112" t="str">
        <f t="shared" si="19"/>
        <v/>
      </c>
      <c r="S177" s="112" t="str">
        <f t="shared" si="22"/>
        <v/>
      </c>
      <c r="T177" s="113" t="str">
        <f t="shared" si="23"/>
        <v xml:space="preserve"> </v>
      </c>
      <c r="U177" s="108"/>
      <c r="V177" s="114" t="str">
        <f t="shared" si="24"/>
        <v xml:space="preserve"> </v>
      </c>
      <c r="W177" s="115" t="str">
        <f t="shared" si="25"/>
        <v/>
      </c>
      <c r="X177" s="116" t="str">
        <f t="shared" si="20"/>
        <v/>
      </c>
      <c r="Y177" s="111"/>
      <c r="Z177" s="117" t="str">
        <f t="shared" si="27"/>
        <v/>
      </c>
    </row>
    <row r="178" spans="2:26" x14ac:dyDescent="0.2">
      <c r="B178" s="88">
        <f t="shared" si="26"/>
        <v>156</v>
      </c>
      <c r="C178" s="89"/>
      <c r="D178" s="61" t="str">
        <f>IF($C178="", "", INDEX('EAPG Table'!$C$8:$C$1048576, MATCH($C178, 'EAPG Table'!$B$8:$B$1048576, 0)))</f>
        <v/>
      </c>
      <c r="E178" s="90" t="str">
        <f>IF($C178="", "", INDEX('EAPG Table'!$H$8:$H$1048576, MATCH($C178, 'EAPG Table'!$B$8:$B$1048576, 0)))</f>
        <v/>
      </c>
      <c r="F178" s="91" t="str">
        <f>IF($C178="", "", INDEX('EAPG Table'!$F$8:$F$1048576, MATCH($C178, 'EAPG Table'!$B$8:$B$1048576, 0)))</f>
        <v/>
      </c>
      <c r="G178" s="92" t="str">
        <f>IF($C178="", "", INDEX('EAPG Table'!$D$8:$D$1048576, MATCH($C178, 'EAPG Table'!$B$8:$B$1048576, 0)))</f>
        <v/>
      </c>
      <c r="H178" s="91"/>
      <c r="I178" s="93"/>
      <c r="J178" s="94"/>
      <c r="K178" s="94"/>
      <c r="L178" s="94"/>
      <c r="M178" s="94"/>
      <c r="N178" s="94"/>
      <c r="O178" s="94"/>
      <c r="P178" s="95" t="str" cm="1">
        <f t="array" ref="P178">IF($C178="","",IF(I178="Yes",
           IF($B178=MATCH(MAX((IF($E$23:$E$522="",0,$E$23:$E$522))*(--($G$23:$G$522=$G178))*(--($I$23:$I$522="Yes"))),
                                                        (IF($E$23:$E$522="",0,$E$23:$E$522))*(--($G$23:$G$522=$G178))*(--($I$23:$I$522="Yes")),0),
                1,0.5),1))</f>
        <v/>
      </c>
      <c r="Q178" s="95" t="str">
        <f t="shared" si="21"/>
        <v xml:space="preserve"> </v>
      </c>
      <c r="R178" s="95" t="str">
        <f t="shared" si="19"/>
        <v/>
      </c>
      <c r="S178" s="95" t="str">
        <f t="shared" si="22"/>
        <v/>
      </c>
      <c r="T178" s="96" t="str">
        <f t="shared" si="23"/>
        <v xml:space="preserve"> </v>
      </c>
      <c r="U178" s="91"/>
      <c r="V178" s="101" t="str">
        <f t="shared" si="24"/>
        <v xml:space="preserve"> </v>
      </c>
      <c r="W178" s="98" t="str">
        <f t="shared" si="25"/>
        <v/>
      </c>
      <c r="X178" s="102" t="str">
        <f t="shared" si="20"/>
        <v/>
      </c>
      <c r="Y178" s="94"/>
      <c r="Z178" s="103" t="str">
        <f t="shared" si="27"/>
        <v/>
      </c>
    </row>
    <row r="179" spans="2:26" x14ac:dyDescent="0.2">
      <c r="B179" s="88">
        <f t="shared" si="26"/>
        <v>157</v>
      </c>
      <c r="C179" s="89"/>
      <c r="D179" s="61" t="str">
        <f>IF($C179="", "", INDEX('EAPG Table'!$C$8:$C$1048576, MATCH($C179, 'EAPG Table'!$B$8:$B$1048576, 0)))</f>
        <v/>
      </c>
      <c r="E179" s="90" t="str">
        <f>IF($C179="", "", INDEX('EAPG Table'!$H$8:$H$1048576, MATCH($C179, 'EAPG Table'!$B$8:$B$1048576, 0)))</f>
        <v/>
      </c>
      <c r="F179" s="91" t="str">
        <f>IF($C179="", "", INDEX('EAPG Table'!$F$8:$F$1048576, MATCH($C179, 'EAPG Table'!$B$8:$B$1048576, 0)))</f>
        <v/>
      </c>
      <c r="G179" s="92" t="str">
        <f>IF($C179="", "", INDEX('EAPG Table'!$D$8:$D$1048576, MATCH($C179, 'EAPG Table'!$B$8:$B$1048576, 0)))</f>
        <v/>
      </c>
      <c r="H179" s="91"/>
      <c r="I179" s="93"/>
      <c r="J179" s="94"/>
      <c r="K179" s="94"/>
      <c r="L179" s="94"/>
      <c r="M179" s="94"/>
      <c r="N179" s="94"/>
      <c r="O179" s="94"/>
      <c r="P179" s="95" t="str" cm="1">
        <f t="array" ref="P179">IF($C179="","",IF(I179="Yes",
           IF($B179=MATCH(MAX((IF($E$23:$E$522="",0,$E$23:$E$522))*(--($G$23:$G$522=$G179))*(--($I$23:$I$522="Yes"))),
                                                        (IF($E$23:$E$522="",0,$E$23:$E$522))*(--($G$23:$G$522=$G179))*(--($I$23:$I$522="Yes")),0),
                1,0.5),1))</f>
        <v/>
      </c>
      <c r="Q179" s="95" t="str">
        <f t="shared" si="21"/>
        <v xml:space="preserve"> </v>
      </c>
      <c r="R179" s="95" t="str">
        <f t="shared" si="19"/>
        <v/>
      </c>
      <c r="S179" s="95" t="str">
        <f t="shared" si="22"/>
        <v/>
      </c>
      <c r="T179" s="96" t="str">
        <f t="shared" si="23"/>
        <v xml:space="preserve"> </v>
      </c>
      <c r="U179" s="91"/>
      <c r="V179" s="101" t="str">
        <f t="shared" si="24"/>
        <v xml:space="preserve"> </v>
      </c>
      <c r="W179" s="98" t="str">
        <f t="shared" si="25"/>
        <v/>
      </c>
      <c r="X179" s="102" t="str">
        <f t="shared" si="20"/>
        <v/>
      </c>
      <c r="Y179" s="94"/>
      <c r="Z179" s="103" t="str">
        <f t="shared" si="27"/>
        <v/>
      </c>
    </row>
    <row r="180" spans="2:26" x14ac:dyDescent="0.2">
      <c r="B180" s="88">
        <f t="shared" si="26"/>
        <v>158</v>
      </c>
      <c r="C180" s="89"/>
      <c r="D180" s="61" t="str">
        <f>IF($C180="", "", INDEX('EAPG Table'!$C$8:$C$1048576, MATCH($C180, 'EAPG Table'!$B$8:$B$1048576, 0)))</f>
        <v/>
      </c>
      <c r="E180" s="90" t="str">
        <f>IF($C180="", "", INDEX('EAPG Table'!$H$8:$H$1048576, MATCH($C180, 'EAPG Table'!$B$8:$B$1048576, 0)))</f>
        <v/>
      </c>
      <c r="F180" s="91" t="str">
        <f>IF($C180="", "", INDEX('EAPG Table'!$F$8:$F$1048576, MATCH($C180, 'EAPG Table'!$B$8:$B$1048576, 0)))</f>
        <v/>
      </c>
      <c r="G180" s="92" t="str">
        <f>IF($C180="", "", INDEX('EAPG Table'!$D$8:$D$1048576, MATCH($C180, 'EAPG Table'!$B$8:$B$1048576, 0)))</f>
        <v/>
      </c>
      <c r="H180" s="91"/>
      <c r="I180" s="93"/>
      <c r="J180" s="94"/>
      <c r="K180" s="94"/>
      <c r="L180" s="94"/>
      <c r="M180" s="94"/>
      <c r="N180" s="94"/>
      <c r="O180" s="94"/>
      <c r="P180" s="95" t="str" cm="1">
        <f t="array" ref="P180">IF($C180="","",IF(I180="Yes",
           IF($B180=MATCH(MAX((IF($E$23:$E$522="",0,$E$23:$E$522))*(--($G$23:$G$522=$G180))*(--($I$23:$I$522="Yes"))),
                                                        (IF($E$23:$E$522="",0,$E$23:$E$522))*(--($G$23:$G$522=$G180))*(--($I$23:$I$522="Yes")),0),
                1,0.5),1))</f>
        <v/>
      </c>
      <c r="Q180" s="95" t="str">
        <f t="shared" si="21"/>
        <v xml:space="preserve"> </v>
      </c>
      <c r="R180" s="95" t="str">
        <f t="shared" si="19"/>
        <v/>
      </c>
      <c r="S180" s="95" t="str">
        <f t="shared" si="22"/>
        <v/>
      </c>
      <c r="T180" s="96" t="str">
        <f t="shared" si="23"/>
        <v xml:space="preserve"> </v>
      </c>
      <c r="U180" s="91"/>
      <c r="V180" s="101" t="str">
        <f t="shared" si="24"/>
        <v xml:space="preserve"> </v>
      </c>
      <c r="W180" s="98" t="str">
        <f t="shared" si="25"/>
        <v/>
      </c>
      <c r="X180" s="102" t="str">
        <f t="shared" si="20"/>
        <v/>
      </c>
      <c r="Y180" s="94"/>
      <c r="Z180" s="103" t="str">
        <f t="shared" si="27"/>
        <v/>
      </c>
    </row>
    <row r="181" spans="2:26" x14ac:dyDescent="0.2">
      <c r="B181" s="88">
        <f t="shared" si="26"/>
        <v>159</v>
      </c>
      <c r="C181" s="89"/>
      <c r="D181" s="61" t="str">
        <f>IF($C181="", "", INDEX('EAPG Table'!$C$8:$C$1048576, MATCH($C181, 'EAPG Table'!$B$8:$B$1048576, 0)))</f>
        <v/>
      </c>
      <c r="E181" s="90" t="str">
        <f>IF($C181="", "", INDEX('EAPG Table'!$H$8:$H$1048576, MATCH($C181, 'EAPG Table'!$B$8:$B$1048576, 0)))</f>
        <v/>
      </c>
      <c r="F181" s="91" t="str">
        <f>IF($C181="", "", INDEX('EAPG Table'!$F$8:$F$1048576, MATCH($C181, 'EAPG Table'!$B$8:$B$1048576, 0)))</f>
        <v/>
      </c>
      <c r="G181" s="92" t="str">
        <f>IF($C181="", "", INDEX('EAPG Table'!$D$8:$D$1048576, MATCH($C181, 'EAPG Table'!$B$8:$B$1048576, 0)))</f>
        <v/>
      </c>
      <c r="H181" s="91"/>
      <c r="I181" s="93"/>
      <c r="J181" s="94"/>
      <c r="K181" s="94"/>
      <c r="L181" s="94"/>
      <c r="M181" s="94"/>
      <c r="N181" s="94"/>
      <c r="O181" s="94"/>
      <c r="P181" s="95" t="str" cm="1">
        <f t="array" ref="P181">IF($C181="","",IF(I181="Yes",
           IF($B181=MATCH(MAX((IF($E$23:$E$522="",0,$E$23:$E$522))*(--($G$23:$G$522=$G181))*(--($I$23:$I$522="Yes"))),
                                                        (IF($E$23:$E$522="",0,$E$23:$E$522))*(--($G$23:$G$522=$G181))*(--($I$23:$I$522="Yes")),0),
                1,0.5),1))</f>
        <v/>
      </c>
      <c r="Q181" s="95" t="str">
        <f t="shared" si="21"/>
        <v xml:space="preserve"> </v>
      </c>
      <c r="R181" s="95" t="str">
        <f t="shared" si="19"/>
        <v/>
      </c>
      <c r="S181" s="95" t="str">
        <f t="shared" si="22"/>
        <v/>
      </c>
      <c r="T181" s="96" t="str">
        <f t="shared" si="23"/>
        <v xml:space="preserve"> </v>
      </c>
      <c r="U181" s="91"/>
      <c r="V181" s="101" t="str">
        <f t="shared" si="24"/>
        <v xml:space="preserve"> </v>
      </c>
      <c r="W181" s="98" t="str">
        <f t="shared" si="25"/>
        <v/>
      </c>
      <c r="X181" s="102" t="str">
        <f t="shared" si="20"/>
        <v/>
      </c>
      <c r="Y181" s="94"/>
      <c r="Z181" s="103" t="str">
        <f t="shared" si="27"/>
        <v/>
      </c>
    </row>
    <row r="182" spans="2:26" x14ac:dyDescent="0.2">
      <c r="B182" s="104">
        <f t="shared" si="26"/>
        <v>160</v>
      </c>
      <c r="C182" s="105"/>
      <c r="D182" s="106" t="str">
        <f>IF($C182="", "", INDEX('EAPG Table'!$C$8:$C$1048576, MATCH($C182, 'EAPG Table'!$B$8:$B$1048576, 0)))</f>
        <v/>
      </c>
      <c r="E182" s="107" t="str">
        <f>IF($C182="", "", INDEX('EAPG Table'!$H$8:$H$1048576, MATCH($C182, 'EAPG Table'!$B$8:$B$1048576, 0)))</f>
        <v/>
      </c>
      <c r="F182" s="108" t="str">
        <f>IF($C182="", "", INDEX('EAPG Table'!$F$8:$F$1048576, MATCH($C182, 'EAPG Table'!$B$8:$B$1048576, 0)))</f>
        <v/>
      </c>
      <c r="G182" s="109" t="str">
        <f>IF($C182="", "", INDEX('EAPG Table'!$D$8:$D$1048576, MATCH($C182, 'EAPG Table'!$B$8:$B$1048576, 0)))</f>
        <v/>
      </c>
      <c r="H182" s="108"/>
      <c r="I182" s="110"/>
      <c r="J182" s="111"/>
      <c r="K182" s="111"/>
      <c r="L182" s="111"/>
      <c r="M182" s="111"/>
      <c r="N182" s="111"/>
      <c r="O182" s="111"/>
      <c r="P182" s="112" t="str" cm="1">
        <f t="array" ref="P182">IF($C182="","",IF(I182="Yes",
           IF($B182=MATCH(MAX((IF($E$23:$E$522="",0,$E$23:$E$522))*(--($G$23:$G$522=$G182))*(--($I$23:$I$522="Yes"))),
                                                        (IF($E$23:$E$522="",0,$E$23:$E$522))*(--($G$23:$G$522=$G182))*(--($I$23:$I$522="Yes")),0),
                1,0.5),1))</f>
        <v/>
      </c>
      <c r="Q182" s="112" t="str">
        <f t="shared" si="21"/>
        <v xml:space="preserve"> </v>
      </c>
      <c r="R182" s="112" t="str">
        <f t="shared" si="19"/>
        <v/>
      </c>
      <c r="S182" s="112" t="str">
        <f t="shared" si="22"/>
        <v/>
      </c>
      <c r="T182" s="113" t="str">
        <f t="shared" si="23"/>
        <v xml:space="preserve"> </v>
      </c>
      <c r="U182" s="108"/>
      <c r="V182" s="114" t="str">
        <f t="shared" si="24"/>
        <v xml:space="preserve"> </v>
      </c>
      <c r="W182" s="115" t="str">
        <f t="shared" si="25"/>
        <v/>
      </c>
      <c r="X182" s="116" t="str">
        <f t="shared" si="20"/>
        <v/>
      </c>
      <c r="Y182" s="111"/>
      <c r="Z182" s="117" t="str">
        <f t="shared" si="27"/>
        <v/>
      </c>
    </row>
    <row r="183" spans="2:26" x14ac:dyDescent="0.2">
      <c r="B183" s="88">
        <f t="shared" si="26"/>
        <v>161</v>
      </c>
      <c r="C183" s="89"/>
      <c r="D183" s="61" t="str">
        <f>IF($C183="", "", INDEX('EAPG Table'!$C$8:$C$1048576, MATCH($C183, 'EAPG Table'!$B$8:$B$1048576, 0)))</f>
        <v/>
      </c>
      <c r="E183" s="90" t="str">
        <f>IF($C183="", "", INDEX('EAPG Table'!$H$8:$H$1048576, MATCH($C183, 'EAPG Table'!$B$8:$B$1048576, 0)))</f>
        <v/>
      </c>
      <c r="F183" s="91" t="str">
        <f>IF($C183="", "", INDEX('EAPG Table'!$F$8:$F$1048576, MATCH($C183, 'EAPG Table'!$B$8:$B$1048576, 0)))</f>
        <v/>
      </c>
      <c r="G183" s="92" t="str">
        <f>IF($C183="", "", INDEX('EAPG Table'!$D$8:$D$1048576, MATCH($C183, 'EAPG Table'!$B$8:$B$1048576, 0)))</f>
        <v/>
      </c>
      <c r="H183" s="91"/>
      <c r="I183" s="93"/>
      <c r="J183" s="94"/>
      <c r="K183" s="94"/>
      <c r="L183" s="94"/>
      <c r="M183" s="94"/>
      <c r="N183" s="94"/>
      <c r="O183" s="94"/>
      <c r="P183" s="95" t="str" cm="1">
        <f t="array" ref="P183">IF($C183="","",IF(I183="Yes",
           IF($B183=MATCH(MAX((IF($E$23:$E$522="",0,$E$23:$E$522))*(--($G$23:$G$522=$G183))*(--($I$23:$I$522="Yes"))),
                                                        (IF($E$23:$E$522="",0,$E$23:$E$522))*(--($G$23:$G$522=$G183))*(--($I$23:$I$522="Yes")),0),
                1,0.5),1))</f>
        <v/>
      </c>
      <c r="Q183" s="95" t="str">
        <f t="shared" si="21"/>
        <v xml:space="preserve"> </v>
      </c>
      <c r="R183" s="95" t="str">
        <f t="shared" si="19"/>
        <v/>
      </c>
      <c r="S183" s="95" t="str">
        <f t="shared" si="22"/>
        <v/>
      </c>
      <c r="T183" s="96" t="str">
        <f t="shared" si="23"/>
        <v xml:space="preserve"> </v>
      </c>
      <c r="U183" s="91"/>
      <c r="V183" s="101" t="str">
        <f t="shared" si="24"/>
        <v xml:space="preserve"> </v>
      </c>
      <c r="W183" s="98" t="str">
        <f t="shared" si="25"/>
        <v/>
      </c>
      <c r="X183" s="102" t="str">
        <f t="shared" si="20"/>
        <v/>
      </c>
      <c r="Y183" s="94"/>
      <c r="Z183" s="103" t="str">
        <f t="shared" si="27"/>
        <v/>
      </c>
    </row>
    <row r="184" spans="2:26" x14ac:dyDescent="0.2">
      <c r="B184" s="88">
        <f t="shared" si="26"/>
        <v>162</v>
      </c>
      <c r="C184" s="89"/>
      <c r="D184" s="61" t="str">
        <f>IF($C184="", "", INDEX('EAPG Table'!$C$8:$C$1048576, MATCH($C184, 'EAPG Table'!$B$8:$B$1048576, 0)))</f>
        <v/>
      </c>
      <c r="E184" s="90" t="str">
        <f>IF($C184="", "", INDEX('EAPG Table'!$H$8:$H$1048576, MATCH($C184, 'EAPG Table'!$B$8:$B$1048576, 0)))</f>
        <v/>
      </c>
      <c r="F184" s="91" t="str">
        <f>IF($C184="", "", INDEX('EAPG Table'!$F$8:$F$1048576, MATCH($C184, 'EAPG Table'!$B$8:$B$1048576, 0)))</f>
        <v/>
      </c>
      <c r="G184" s="92" t="str">
        <f>IF($C184="", "", INDEX('EAPG Table'!$D$8:$D$1048576, MATCH($C184, 'EAPG Table'!$B$8:$B$1048576, 0)))</f>
        <v/>
      </c>
      <c r="H184" s="91"/>
      <c r="I184" s="93"/>
      <c r="J184" s="94"/>
      <c r="K184" s="94"/>
      <c r="L184" s="94"/>
      <c r="M184" s="94"/>
      <c r="N184" s="94"/>
      <c r="O184" s="94"/>
      <c r="P184" s="95" t="str" cm="1">
        <f t="array" ref="P184">IF($C184="","",IF(I184="Yes",
           IF($B184=MATCH(MAX((IF($E$23:$E$522="",0,$E$23:$E$522))*(--($G$23:$G$522=$G184))*(--($I$23:$I$522="Yes"))),
                                                        (IF($E$23:$E$522="",0,$E$23:$E$522))*(--($G$23:$G$522=$G184))*(--($I$23:$I$522="Yes")),0),
                1,0.5),1))</f>
        <v/>
      </c>
      <c r="Q184" s="95" t="str">
        <f t="shared" si="21"/>
        <v xml:space="preserve"> </v>
      </c>
      <c r="R184" s="95" t="str">
        <f t="shared" si="19"/>
        <v/>
      </c>
      <c r="S184" s="95" t="str">
        <f t="shared" si="22"/>
        <v/>
      </c>
      <c r="T184" s="96" t="str">
        <f t="shared" si="23"/>
        <v xml:space="preserve"> </v>
      </c>
      <c r="U184" s="91"/>
      <c r="V184" s="101" t="str">
        <f t="shared" si="24"/>
        <v xml:space="preserve"> </v>
      </c>
      <c r="W184" s="98" t="str">
        <f t="shared" si="25"/>
        <v/>
      </c>
      <c r="X184" s="102" t="str">
        <f t="shared" si="20"/>
        <v/>
      </c>
      <c r="Y184" s="94"/>
      <c r="Z184" s="103" t="str">
        <f t="shared" si="27"/>
        <v/>
      </c>
    </row>
    <row r="185" spans="2:26" x14ac:dyDescent="0.2">
      <c r="B185" s="88">
        <f t="shared" si="26"/>
        <v>163</v>
      </c>
      <c r="C185" s="89"/>
      <c r="D185" s="61" t="str">
        <f>IF($C185="", "", INDEX('EAPG Table'!$C$8:$C$1048576, MATCH($C185, 'EAPG Table'!$B$8:$B$1048576, 0)))</f>
        <v/>
      </c>
      <c r="E185" s="90" t="str">
        <f>IF($C185="", "", INDEX('EAPG Table'!$H$8:$H$1048576, MATCH($C185, 'EAPG Table'!$B$8:$B$1048576, 0)))</f>
        <v/>
      </c>
      <c r="F185" s="91" t="str">
        <f>IF($C185="", "", INDEX('EAPG Table'!$F$8:$F$1048576, MATCH($C185, 'EAPG Table'!$B$8:$B$1048576, 0)))</f>
        <v/>
      </c>
      <c r="G185" s="92" t="str">
        <f>IF($C185="", "", INDEX('EAPG Table'!$D$8:$D$1048576, MATCH($C185, 'EAPG Table'!$B$8:$B$1048576, 0)))</f>
        <v/>
      </c>
      <c r="H185" s="91"/>
      <c r="I185" s="93"/>
      <c r="J185" s="94"/>
      <c r="K185" s="94"/>
      <c r="L185" s="94"/>
      <c r="M185" s="94"/>
      <c r="N185" s="94"/>
      <c r="O185" s="94"/>
      <c r="P185" s="95" t="str" cm="1">
        <f t="array" ref="P185">IF($C185="","",IF(I185="Yes",
           IF($B185=MATCH(MAX((IF($E$23:$E$522="",0,$E$23:$E$522))*(--($G$23:$G$522=$G185))*(--($I$23:$I$522="Yes"))),
                                                        (IF($E$23:$E$522="",0,$E$23:$E$522))*(--($G$23:$G$522=$G185))*(--($I$23:$I$522="Yes")),0),
                1,0.5),1))</f>
        <v/>
      </c>
      <c r="Q185" s="95" t="str">
        <f t="shared" si="21"/>
        <v xml:space="preserve"> </v>
      </c>
      <c r="R185" s="95" t="str">
        <f t="shared" si="19"/>
        <v/>
      </c>
      <c r="S185" s="95" t="str">
        <f t="shared" si="22"/>
        <v/>
      </c>
      <c r="T185" s="96" t="str">
        <f t="shared" si="23"/>
        <v xml:space="preserve"> </v>
      </c>
      <c r="U185" s="91"/>
      <c r="V185" s="101" t="str">
        <f t="shared" si="24"/>
        <v xml:space="preserve"> </v>
      </c>
      <c r="W185" s="98" t="str">
        <f t="shared" si="25"/>
        <v/>
      </c>
      <c r="X185" s="102" t="str">
        <f t="shared" si="20"/>
        <v/>
      </c>
      <c r="Y185" s="94"/>
      <c r="Z185" s="103" t="str">
        <f t="shared" si="27"/>
        <v/>
      </c>
    </row>
    <row r="186" spans="2:26" x14ac:dyDescent="0.2">
      <c r="B186" s="88">
        <f t="shared" si="26"/>
        <v>164</v>
      </c>
      <c r="C186" s="89"/>
      <c r="D186" s="61" t="str">
        <f>IF($C186="", "", INDEX('EAPG Table'!$C$8:$C$1048576, MATCH($C186, 'EAPG Table'!$B$8:$B$1048576, 0)))</f>
        <v/>
      </c>
      <c r="E186" s="90" t="str">
        <f>IF($C186="", "", INDEX('EAPG Table'!$H$8:$H$1048576, MATCH($C186, 'EAPG Table'!$B$8:$B$1048576, 0)))</f>
        <v/>
      </c>
      <c r="F186" s="91" t="str">
        <f>IF($C186="", "", INDEX('EAPG Table'!$F$8:$F$1048576, MATCH($C186, 'EAPG Table'!$B$8:$B$1048576, 0)))</f>
        <v/>
      </c>
      <c r="G186" s="92" t="str">
        <f>IF($C186="", "", INDEX('EAPG Table'!$D$8:$D$1048576, MATCH($C186, 'EAPG Table'!$B$8:$B$1048576, 0)))</f>
        <v/>
      </c>
      <c r="H186" s="91"/>
      <c r="I186" s="93"/>
      <c r="J186" s="94"/>
      <c r="K186" s="94"/>
      <c r="L186" s="94"/>
      <c r="M186" s="94"/>
      <c r="N186" s="94"/>
      <c r="O186" s="94"/>
      <c r="P186" s="95" t="str" cm="1">
        <f t="array" ref="P186">IF($C186="","",IF(I186="Yes",
           IF($B186=MATCH(MAX((IF($E$23:$E$522="",0,$E$23:$E$522))*(--($G$23:$G$522=$G186))*(--($I$23:$I$522="Yes"))),
                                                        (IF($E$23:$E$522="",0,$E$23:$E$522))*(--($G$23:$G$522=$G186))*(--($I$23:$I$522="Yes")),0),
                1,0.5),1))</f>
        <v/>
      </c>
      <c r="Q186" s="95" t="str">
        <f t="shared" si="21"/>
        <v xml:space="preserve"> </v>
      </c>
      <c r="R186" s="95" t="str">
        <f t="shared" si="19"/>
        <v/>
      </c>
      <c r="S186" s="95" t="str">
        <f t="shared" si="22"/>
        <v/>
      </c>
      <c r="T186" s="96" t="str">
        <f t="shared" si="23"/>
        <v xml:space="preserve"> </v>
      </c>
      <c r="U186" s="91"/>
      <c r="V186" s="101" t="str">
        <f t="shared" si="24"/>
        <v xml:space="preserve"> </v>
      </c>
      <c r="W186" s="98" t="str">
        <f t="shared" si="25"/>
        <v/>
      </c>
      <c r="X186" s="102" t="str">
        <f t="shared" si="20"/>
        <v/>
      </c>
      <c r="Y186" s="94"/>
      <c r="Z186" s="103" t="str">
        <f t="shared" si="27"/>
        <v/>
      </c>
    </row>
    <row r="187" spans="2:26" x14ac:dyDescent="0.2">
      <c r="B187" s="104">
        <f t="shared" si="26"/>
        <v>165</v>
      </c>
      <c r="C187" s="105"/>
      <c r="D187" s="106" t="str">
        <f>IF($C187="", "", INDEX('EAPG Table'!$C$8:$C$1048576, MATCH($C187, 'EAPG Table'!$B$8:$B$1048576, 0)))</f>
        <v/>
      </c>
      <c r="E187" s="107" t="str">
        <f>IF($C187="", "", INDEX('EAPG Table'!$H$8:$H$1048576, MATCH($C187, 'EAPG Table'!$B$8:$B$1048576, 0)))</f>
        <v/>
      </c>
      <c r="F187" s="108" t="str">
        <f>IF($C187="", "", INDEX('EAPG Table'!$F$8:$F$1048576, MATCH($C187, 'EAPG Table'!$B$8:$B$1048576, 0)))</f>
        <v/>
      </c>
      <c r="G187" s="109" t="str">
        <f>IF($C187="", "", INDEX('EAPG Table'!$D$8:$D$1048576, MATCH($C187, 'EAPG Table'!$B$8:$B$1048576, 0)))</f>
        <v/>
      </c>
      <c r="H187" s="108"/>
      <c r="I187" s="110"/>
      <c r="J187" s="111"/>
      <c r="K187" s="111"/>
      <c r="L187" s="111"/>
      <c r="M187" s="111"/>
      <c r="N187" s="111"/>
      <c r="O187" s="111"/>
      <c r="P187" s="112" t="str" cm="1">
        <f t="array" ref="P187">IF($C187="","",IF(I187="Yes",
           IF($B187=MATCH(MAX((IF($E$23:$E$522="",0,$E$23:$E$522))*(--($G$23:$G$522=$G187))*(--($I$23:$I$522="Yes"))),
                                                        (IF($E$23:$E$522="",0,$E$23:$E$522))*(--($G$23:$G$522=$G187))*(--($I$23:$I$522="Yes")),0),
                1,0.5),1))</f>
        <v/>
      </c>
      <c r="Q187" s="112" t="str">
        <f t="shared" si="21"/>
        <v xml:space="preserve"> </v>
      </c>
      <c r="R187" s="112" t="str">
        <f t="shared" si="19"/>
        <v/>
      </c>
      <c r="S187" s="112" t="str">
        <f t="shared" si="22"/>
        <v/>
      </c>
      <c r="T187" s="113" t="str">
        <f t="shared" si="23"/>
        <v xml:space="preserve"> </v>
      </c>
      <c r="U187" s="108"/>
      <c r="V187" s="114" t="str">
        <f t="shared" si="24"/>
        <v xml:space="preserve"> </v>
      </c>
      <c r="W187" s="115" t="str">
        <f t="shared" si="25"/>
        <v/>
      </c>
      <c r="X187" s="116" t="str">
        <f t="shared" si="20"/>
        <v/>
      </c>
      <c r="Y187" s="111"/>
      <c r="Z187" s="117" t="str">
        <f t="shared" si="27"/>
        <v/>
      </c>
    </row>
    <row r="188" spans="2:26" x14ac:dyDescent="0.2">
      <c r="B188" s="88">
        <f t="shared" si="26"/>
        <v>166</v>
      </c>
      <c r="C188" s="89"/>
      <c r="D188" s="61" t="str">
        <f>IF($C188="", "", INDEX('EAPG Table'!$C$8:$C$1048576, MATCH($C188, 'EAPG Table'!$B$8:$B$1048576, 0)))</f>
        <v/>
      </c>
      <c r="E188" s="90" t="str">
        <f>IF($C188="", "", INDEX('EAPG Table'!$H$8:$H$1048576, MATCH($C188, 'EAPG Table'!$B$8:$B$1048576, 0)))</f>
        <v/>
      </c>
      <c r="F188" s="91" t="str">
        <f>IF($C188="", "", INDEX('EAPG Table'!$F$8:$F$1048576, MATCH($C188, 'EAPG Table'!$B$8:$B$1048576, 0)))</f>
        <v/>
      </c>
      <c r="G188" s="92" t="str">
        <f>IF($C188="", "", INDEX('EAPG Table'!$D$8:$D$1048576, MATCH($C188, 'EAPG Table'!$B$8:$B$1048576, 0)))</f>
        <v/>
      </c>
      <c r="H188" s="91"/>
      <c r="I188" s="93"/>
      <c r="J188" s="94"/>
      <c r="K188" s="94"/>
      <c r="L188" s="94"/>
      <c r="M188" s="94"/>
      <c r="N188" s="94"/>
      <c r="O188" s="94"/>
      <c r="P188" s="95" t="str" cm="1">
        <f t="array" ref="P188">IF($C188="","",IF(I188="Yes",
           IF($B188=MATCH(MAX((IF($E$23:$E$522="",0,$E$23:$E$522))*(--($G$23:$G$522=$G188))*(--($I$23:$I$522="Yes"))),
                                                        (IF($E$23:$E$522="",0,$E$23:$E$522))*(--($G$23:$G$522=$G188))*(--($I$23:$I$522="Yes")),0),
                1,0.5),1))</f>
        <v/>
      </c>
      <c r="Q188" s="95" t="str">
        <f t="shared" si="21"/>
        <v xml:space="preserve"> </v>
      </c>
      <c r="R188" s="95" t="str">
        <f t="shared" si="19"/>
        <v/>
      </c>
      <c r="S188" s="95" t="str">
        <f t="shared" si="22"/>
        <v/>
      </c>
      <c r="T188" s="96" t="str">
        <f t="shared" si="23"/>
        <v xml:space="preserve"> </v>
      </c>
      <c r="U188" s="91"/>
      <c r="V188" s="101" t="str">
        <f t="shared" si="24"/>
        <v xml:space="preserve"> </v>
      </c>
      <c r="W188" s="98" t="str">
        <f t="shared" si="25"/>
        <v/>
      </c>
      <c r="X188" s="102" t="str">
        <f t="shared" si="20"/>
        <v/>
      </c>
      <c r="Y188" s="94"/>
      <c r="Z188" s="103" t="str">
        <f t="shared" si="27"/>
        <v/>
      </c>
    </row>
    <row r="189" spans="2:26" x14ac:dyDescent="0.2">
      <c r="B189" s="88">
        <f t="shared" si="26"/>
        <v>167</v>
      </c>
      <c r="C189" s="89"/>
      <c r="D189" s="61" t="str">
        <f>IF($C189="", "", INDEX('EAPG Table'!$C$8:$C$1048576, MATCH($C189, 'EAPG Table'!$B$8:$B$1048576, 0)))</f>
        <v/>
      </c>
      <c r="E189" s="90" t="str">
        <f>IF($C189="", "", INDEX('EAPG Table'!$H$8:$H$1048576, MATCH($C189, 'EAPG Table'!$B$8:$B$1048576, 0)))</f>
        <v/>
      </c>
      <c r="F189" s="91" t="str">
        <f>IF($C189="", "", INDEX('EAPG Table'!$F$8:$F$1048576, MATCH($C189, 'EAPG Table'!$B$8:$B$1048576, 0)))</f>
        <v/>
      </c>
      <c r="G189" s="92" t="str">
        <f>IF($C189="", "", INDEX('EAPG Table'!$D$8:$D$1048576, MATCH($C189, 'EAPG Table'!$B$8:$B$1048576, 0)))</f>
        <v/>
      </c>
      <c r="H189" s="91"/>
      <c r="I189" s="93"/>
      <c r="J189" s="94"/>
      <c r="K189" s="94"/>
      <c r="L189" s="94"/>
      <c r="M189" s="94"/>
      <c r="N189" s="94"/>
      <c r="O189" s="94"/>
      <c r="P189" s="95" t="str" cm="1">
        <f t="array" ref="P189">IF($C189="","",IF(I189="Yes",
           IF($B189=MATCH(MAX((IF($E$23:$E$522="",0,$E$23:$E$522))*(--($G$23:$G$522=$G189))*(--($I$23:$I$522="Yes"))),
                                                        (IF($E$23:$E$522="",0,$E$23:$E$522))*(--($G$23:$G$522=$G189))*(--($I$23:$I$522="Yes")),0),
                1,0.5),1))</f>
        <v/>
      </c>
      <c r="Q189" s="95" t="str">
        <f t="shared" si="21"/>
        <v xml:space="preserve"> </v>
      </c>
      <c r="R189" s="95" t="str">
        <f t="shared" si="19"/>
        <v/>
      </c>
      <c r="S189" s="95" t="str">
        <f t="shared" si="22"/>
        <v/>
      </c>
      <c r="T189" s="96" t="str">
        <f t="shared" si="23"/>
        <v xml:space="preserve"> </v>
      </c>
      <c r="U189" s="91"/>
      <c r="V189" s="101" t="str">
        <f t="shared" si="24"/>
        <v xml:space="preserve"> </v>
      </c>
      <c r="W189" s="98" t="str">
        <f t="shared" si="25"/>
        <v/>
      </c>
      <c r="X189" s="102" t="str">
        <f t="shared" si="20"/>
        <v/>
      </c>
      <c r="Y189" s="94"/>
      <c r="Z189" s="103" t="str">
        <f t="shared" si="27"/>
        <v/>
      </c>
    </row>
    <row r="190" spans="2:26" x14ac:dyDescent="0.2">
      <c r="B190" s="88">
        <f t="shared" si="26"/>
        <v>168</v>
      </c>
      <c r="C190" s="89"/>
      <c r="D190" s="61" t="str">
        <f>IF($C190="", "", INDEX('EAPG Table'!$C$8:$C$1048576, MATCH($C190, 'EAPG Table'!$B$8:$B$1048576, 0)))</f>
        <v/>
      </c>
      <c r="E190" s="90" t="str">
        <f>IF($C190="", "", INDEX('EAPG Table'!$H$8:$H$1048576, MATCH($C190, 'EAPG Table'!$B$8:$B$1048576, 0)))</f>
        <v/>
      </c>
      <c r="F190" s="91" t="str">
        <f>IF($C190="", "", INDEX('EAPG Table'!$F$8:$F$1048576, MATCH($C190, 'EAPG Table'!$B$8:$B$1048576, 0)))</f>
        <v/>
      </c>
      <c r="G190" s="92" t="str">
        <f>IF($C190="", "", INDEX('EAPG Table'!$D$8:$D$1048576, MATCH($C190, 'EAPG Table'!$B$8:$B$1048576, 0)))</f>
        <v/>
      </c>
      <c r="H190" s="91"/>
      <c r="I190" s="93"/>
      <c r="J190" s="94"/>
      <c r="K190" s="94"/>
      <c r="L190" s="94"/>
      <c r="M190" s="94"/>
      <c r="N190" s="94"/>
      <c r="O190" s="94"/>
      <c r="P190" s="95" t="str" cm="1">
        <f t="array" ref="P190">IF($C190="","",IF(I190="Yes",
           IF($B190=MATCH(MAX((IF($E$23:$E$522="",0,$E$23:$E$522))*(--($G$23:$G$522=$G190))*(--($I$23:$I$522="Yes"))),
                                                        (IF($E$23:$E$522="",0,$E$23:$E$522))*(--($G$23:$G$522=$G190))*(--($I$23:$I$522="Yes")),0),
                1,0.5),1))</f>
        <v/>
      </c>
      <c r="Q190" s="95" t="str">
        <f t="shared" si="21"/>
        <v xml:space="preserve"> </v>
      </c>
      <c r="R190" s="95" t="str">
        <f t="shared" si="19"/>
        <v/>
      </c>
      <c r="S190" s="95" t="str">
        <f t="shared" si="22"/>
        <v/>
      </c>
      <c r="T190" s="96" t="str">
        <f t="shared" si="23"/>
        <v xml:space="preserve"> </v>
      </c>
      <c r="U190" s="91"/>
      <c r="V190" s="101" t="str">
        <f t="shared" si="24"/>
        <v xml:space="preserve"> </v>
      </c>
      <c r="W190" s="98" t="str">
        <f t="shared" si="25"/>
        <v/>
      </c>
      <c r="X190" s="102" t="str">
        <f t="shared" si="20"/>
        <v/>
      </c>
      <c r="Y190" s="94"/>
      <c r="Z190" s="103" t="str">
        <f t="shared" si="27"/>
        <v/>
      </c>
    </row>
    <row r="191" spans="2:26" x14ac:dyDescent="0.2">
      <c r="B191" s="88">
        <f t="shared" si="26"/>
        <v>169</v>
      </c>
      <c r="C191" s="89"/>
      <c r="D191" s="61" t="str">
        <f>IF($C191="", "", INDEX('EAPG Table'!$C$8:$C$1048576, MATCH($C191, 'EAPG Table'!$B$8:$B$1048576, 0)))</f>
        <v/>
      </c>
      <c r="E191" s="90" t="str">
        <f>IF($C191="", "", INDEX('EAPG Table'!$H$8:$H$1048576, MATCH($C191, 'EAPG Table'!$B$8:$B$1048576, 0)))</f>
        <v/>
      </c>
      <c r="F191" s="91" t="str">
        <f>IF($C191="", "", INDEX('EAPG Table'!$F$8:$F$1048576, MATCH($C191, 'EAPG Table'!$B$8:$B$1048576, 0)))</f>
        <v/>
      </c>
      <c r="G191" s="92" t="str">
        <f>IF($C191="", "", INDEX('EAPG Table'!$D$8:$D$1048576, MATCH($C191, 'EAPG Table'!$B$8:$B$1048576, 0)))</f>
        <v/>
      </c>
      <c r="H191" s="91"/>
      <c r="I191" s="93"/>
      <c r="J191" s="94"/>
      <c r="K191" s="94"/>
      <c r="L191" s="94"/>
      <c r="M191" s="94"/>
      <c r="N191" s="94"/>
      <c r="O191" s="94"/>
      <c r="P191" s="95" t="str" cm="1">
        <f t="array" ref="P191">IF($C191="","",IF(I191="Yes",
           IF($B191=MATCH(MAX((IF($E$23:$E$522="",0,$E$23:$E$522))*(--($G$23:$G$522=$G191))*(--($I$23:$I$522="Yes"))),
                                                        (IF($E$23:$E$522="",0,$E$23:$E$522))*(--($G$23:$G$522=$G191))*(--($I$23:$I$522="Yes")),0),
                1,0.5),1))</f>
        <v/>
      </c>
      <c r="Q191" s="95" t="str">
        <f t="shared" si="21"/>
        <v xml:space="preserve"> </v>
      </c>
      <c r="R191" s="95" t="str">
        <f t="shared" si="19"/>
        <v/>
      </c>
      <c r="S191" s="95" t="str">
        <f t="shared" si="22"/>
        <v/>
      </c>
      <c r="T191" s="96" t="str">
        <f t="shared" si="23"/>
        <v xml:space="preserve"> </v>
      </c>
      <c r="U191" s="91"/>
      <c r="V191" s="101" t="str">
        <f t="shared" si="24"/>
        <v xml:space="preserve"> </v>
      </c>
      <c r="W191" s="98" t="str">
        <f t="shared" si="25"/>
        <v/>
      </c>
      <c r="X191" s="102" t="str">
        <f t="shared" si="20"/>
        <v/>
      </c>
      <c r="Y191" s="94"/>
      <c r="Z191" s="103" t="str">
        <f t="shared" si="27"/>
        <v/>
      </c>
    </row>
    <row r="192" spans="2:26" x14ac:dyDescent="0.2">
      <c r="B192" s="104">
        <f t="shared" si="26"/>
        <v>170</v>
      </c>
      <c r="C192" s="105"/>
      <c r="D192" s="106" t="str">
        <f>IF($C192="", "", INDEX('EAPG Table'!$C$8:$C$1048576, MATCH($C192, 'EAPG Table'!$B$8:$B$1048576, 0)))</f>
        <v/>
      </c>
      <c r="E192" s="107" t="str">
        <f>IF($C192="", "", INDEX('EAPG Table'!$H$8:$H$1048576, MATCH($C192, 'EAPG Table'!$B$8:$B$1048576, 0)))</f>
        <v/>
      </c>
      <c r="F192" s="108" t="str">
        <f>IF($C192="", "", INDEX('EAPG Table'!$F$8:$F$1048576, MATCH($C192, 'EAPG Table'!$B$8:$B$1048576, 0)))</f>
        <v/>
      </c>
      <c r="G192" s="109" t="str">
        <f>IF($C192="", "", INDEX('EAPG Table'!$D$8:$D$1048576, MATCH($C192, 'EAPG Table'!$B$8:$B$1048576, 0)))</f>
        <v/>
      </c>
      <c r="H192" s="108"/>
      <c r="I192" s="110"/>
      <c r="J192" s="111"/>
      <c r="K192" s="111"/>
      <c r="L192" s="111"/>
      <c r="M192" s="111"/>
      <c r="N192" s="111"/>
      <c r="O192" s="111"/>
      <c r="P192" s="112" t="str" cm="1">
        <f t="array" ref="P192">IF($C192="","",IF(I192="Yes",
           IF($B192=MATCH(MAX((IF($E$23:$E$522="",0,$E$23:$E$522))*(--($G$23:$G$522=$G192))*(--($I$23:$I$522="Yes"))),
                                                        (IF($E$23:$E$522="",0,$E$23:$E$522))*(--($G$23:$G$522=$G192))*(--($I$23:$I$522="Yes")),0),
                1,0.5),1))</f>
        <v/>
      </c>
      <c r="Q192" s="112" t="str">
        <f t="shared" si="21"/>
        <v xml:space="preserve"> </v>
      </c>
      <c r="R192" s="112" t="str">
        <f t="shared" si="19"/>
        <v/>
      </c>
      <c r="S192" s="112" t="str">
        <f t="shared" si="22"/>
        <v/>
      </c>
      <c r="T192" s="113" t="str">
        <f t="shared" si="23"/>
        <v xml:space="preserve"> </v>
      </c>
      <c r="U192" s="108"/>
      <c r="V192" s="114" t="str">
        <f t="shared" si="24"/>
        <v xml:space="preserve"> </v>
      </c>
      <c r="W192" s="115" t="str">
        <f t="shared" si="25"/>
        <v/>
      </c>
      <c r="X192" s="116" t="str">
        <f t="shared" si="20"/>
        <v/>
      </c>
      <c r="Y192" s="111"/>
      <c r="Z192" s="117" t="str">
        <f t="shared" si="27"/>
        <v/>
      </c>
    </row>
    <row r="193" spans="2:26" x14ac:dyDescent="0.2">
      <c r="B193" s="88">
        <f t="shared" si="26"/>
        <v>171</v>
      </c>
      <c r="C193" s="89"/>
      <c r="D193" s="61" t="str">
        <f>IF($C193="", "", INDEX('EAPG Table'!$C$8:$C$1048576, MATCH($C193, 'EAPG Table'!$B$8:$B$1048576, 0)))</f>
        <v/>
      </c>
      <c r="E193" s="90" t="str">
        <f>IF($C193="", "", INDEX('EAPG Table'!$H$8:$H$1048576, MATCH($C193, 'EAPG Table'!$B$8:$B$1048576, 0)))</f>
        <v/>
      </c>
      <c r="F193" s="91" t="str">
        <f>IF($C193="", "", INDEX('EAPG Table'!$F$8:$F$1048576, MATCH($C193, 'EAPG Table'!$B$8:$B$1048576, 0)))</f>
        <v/>
      </c>
      <c r="G193" s="92" t="str">
        <f>IF($C193="", "", INDEX('EAPG Table'!$D$8:$D$1048576, MATCH($C193, 'EAPG Table'!$B$8:$B$1048576, 0)))</f>
        <v/>
      </c>
      <c r="H193" s="91"/>
      <c r="I193" s="93"/>
      <c r="J193" s="94"/>
      <c r="K193" s="94"/>
      <c r="L193" s="94"/>
      <c r="M193" s="94"/>
      <c r="N193" s="94"/>
      <c r="O193" s="94"/>
      <c r="P193" s="95" t="str" cm="1">
        <f t="array" ref="P193">IF($C193="","",IF(I193="Yes",
           IF($B193=MATCH(MAX((IF($E$23:$E$522="",0,$E$23:$E$522))*(--($G$23:$G$522=$G193))*(--($I$23:$I$522="Yes"))),
                                                        (IF($E$23:$E$522="",0,$E$23:$E$522))*(--($G$23:$G$522=$G193))*(--($I$23:$I$522="Yes")),0),
                1,0.5),1))</f>
        <v/>
      </c>
      <c r="Q193" s="95" t="str">
        <f t="shared" si="21"/>
        <v xml:space="preserve"> </v>
      </c>
      <c r="R193" s="95" t="str">
        <f t="shared" si="19"/>
        <v/>
      </c>
      <c r="S193" s="95" t="str">
        <f t="shared" si="22"/>
        <v/>
      </c>
      <c r="T193" s="96" t="str">
        <f t="shared" si="23"/>
        <v xml:space="preserve"> </v>
      </c>
      <c r="U193" s="91"/>
      <c r="V193" s="101" t="str">
        <f t="shared" si="24"/>
        <v xml:space="preserve"> </v>
      </c>
      <c r="W193" s="98" t="str">
        <f t="shared" si="25"/>
        <v/>
      </c>
      <c r="X193" s="102" t="str">
        <f t="shared" si="20"/>
        <v/>
      </c>
      <c r="Y193" s="94"/>
      <c r="Z193" s="103" t="str">
        <f t="shared" si="27"/>
        <v/>
      </c>
    </row>
    <row r="194" spans="2:26" x14ac:dyDescent="0.2">
      <c r="B194" s="88">
        <f t="shared" si="26"/>
        <v>172</v>
      </c>
      <c r="C194" s="89"/>
      <c r="D194" s="61" t="str">
        <f>IF($C194="", "", INDEX('EAPG Table'!$C$8:$C$1048576, MATCH($C194, 'EAPG Table'!$B$8:$B$1048576, 0)))</f>
        <v/>
      </c>
      <c r="E194" s="90" t="str">
        <f>IF($C194="", "", INDEX('EAPG Table'!$H$8:$H$1048576, MATCH($C194, 'EAPG Table'!$B$8:$B$1048576, 0)))</f>
        <v/>
      </c>
      <c r="F194" s="91" t="str">
        <f>IF($C194="", "", INDEX('EAPG Table'!$F$8:$F$1048576, MATCH($C194, 'EAPG Table'!$B$8:$B$1048576, 0)))</f>
        <v/>
      </c>
      <c r="G194" s="92" t="str">
        <f>IF($C194="", "", INDEX('EAPG Table'!$D$8:$D$1048576, MATCH($C194, 'EAPG Table'!$B$8:$B$1048576, 0)))</f>
        <v/>
      </c>
      <c r="H194" s="91"/>
      <c r="I194" s="93"/>
      <c r="J194" s="94"/>
      <c r="K194" s="94"/>
      <c r="L194" s="94"/>
      <c r="M194" s="94"/>
      <c r="N194" s="94"/>
      <c r="O194" s="94"/>
      <c r="P194" s="95" t="str" cm="1">
        <f t="array" ref="P194">IF($C194="","",IF(I194="Yes",
           IF($B194=MATCH(MAX((IF($E$23:$E$522="",0,$E$23:$E$522))*(--($G$23:$G$522=$G194))*(--($I$23:$I$522="Yes"))),
                                                        (IF($E$23:$E$522="",0,$E$23:$E$522))*(--($G$23:$G$522=$G194))*(--($I$23:$I$522="Yes")),0),
                1,0.5),1))</f>
        <v/>
      </c>
      <c r="Q194" s="95" t="str">
        <f t="shared" si="21"/>
        <v xml:space="preserve"> </v>
      </c>
      <c r="R194" s="95" t="str">
        <f t="shared" si="19"/>
        <v/>
      </c>
      <c r="S194" s="95" t="str">
        <f t="shared" si="22"/>
        <v/>
      </c>
      <c r="T194" s="96" t="str">
        <f t="shared" si="23"/>
        <v xml:space="preserve"> </v>
      </c>
      <c r="U194" s="91"/>
      <c r="V194" s="101" t="str">
        <f t="shared" si="24"/>
        <v xml:space="preserve"> </v>
      </c>
      <c r="W194" s="98" t="str">
        <f t="shared" si="25"/>
        <v/>
      </c>
      <c r="X194" s="102" t="str">
        <f t="shared" si="20"/>
        <v/>
      </c>
      <c r="Y194" s="94"/>
      <c r="Z194" s="103" t="str">
        <f t="shared" si="27"/>
        <v/>
      </c>
    </row>
    <row r="195" spans="2:26" x14ac:dyDescent="0.2">
      <c r="B195" s="88">
        <f t="shared" si="26"/>
        <v>173</v>
      </c>
      <c r="C195" s="89"/>
      <c r="D195" s="61" t="str">
        <f>IF($C195="", "", INDEX('EAPG Table'!$C$8:$C$1048576, MATCH($C195, 'EAPG Table'!$B$8:$B$1048576, 0)))</f>
        <v/>
      </c>
      <c r="E195" s="90" t="str">
        <f>IF($C195="", "", INDEX('EAPG Table'!$H$8:$H$1048576, MATCH($C195, 'EAPG Table'!$B$8:$B$1048576, 0)))</f>
        <v/>
      </c>
      <c r="F195" s="91" t="str">
        <f>IF($C195="", "", INDEX('EAPG Table'!$F$8:$F$1048576, MATCH($C195, 'EAPG Table'!$B$8:$B$1048576, 0)))</f>
        <v/>
      </c>
      <c r="G195" s="92" t="str">
        <f>IF($C195="", "", INDEX('EAPG Table'!$D$8:$D$1048576, MATCH($C195, 'EAPG Table'!$B$8:$B$1048576, 0)))</f>
        <v/>
      </c>
      <c r="H195" s="91"/>
      <c r="I195" s="93"/>
      <c r="J195" s="94"/>
      <c r="K195" s="94"/>
      <c r="L195" s="94"/>
      <c r="M195" s="94"/>
      <c r="N195" s="94"/>
      <c r="O195" s="94"/>
      <c r="P195" s="95" t="str" cm="1">
        <f t="array" ref="P195">IF($C195="","",IF(I195="Yes",
           IF($B195=MATCH(MAX((IF($E$23:$E$522="",0,$E$23:$E$522))*(--($G$23:$G$522=$G195))*(--($I$23:$I$522="Yes"))),
                                                        (IF($E$23:$E$522="",0,$E$23:$E$522))*(--($G$23:$G$522=$G195))*(--($I$23:$I$522="Yes")),0),
                1,0.5),1))</f>
        <v/>
      </c>
      <c r="Q195" s="95" t="str">
        <f t="shared" si="21"/>
        <v xml:space="preserve"> </v>
      </c>
      <c r="R195" s="95" t="str">
        <f t="shared" si="19"/>
        <v/>
      </c>
      <c r="S195" s="95" t="str">
        <f t="shared" si="22"/>
        <v/>
      </c>
      <c r="T195" s="96" t="str">
        <f t="shared" si="23"/>
        <v xml:space="preserve"> </v>
      </c>
      <c r="U195" s="91"/>
      <c r="V195" s="101" t="str">
        <f t="shared" si="24"/>
        <v xml:space="preserve"> </v>
      </c>
      <c r="W195" s="98" t="str">
        <f t="shared" si="25"/>
        <v/>
      </c>
      <c r="X195" s="102" t="str">
        <f t="shared" si="20"/>
        <v/>
      </c>
      <c r="Y195" s="94"/>
      <c r="Z195" s="103" t="str">
        <f t="shared" si="27"/>
        <v/>
      </c>
    </row>
    <row r="196" spans="2:26" x14ac:dyDescent="0.2">
      <c r="B196" s="88">
        <f t="shared" si="26"/>
        <v>174</v>
      </c>
      <c r="C196" s="89"/>
      <c r="D196" s="61" t="str">
        <f>IF($C196="", "", INDEX('EAPG Table'!$C$8:$C$1048576, MATCH($C196, 'EAPG Table'!$B$8:$B$1048576, 0)))</f>
        <v/>
      </c>
      <c r="E196" s="90" t="str">
        <f>IF($C196="", "", INDEX('EAPG Table'!$H$8:$H$1048576, MATCH($C196, 'EAPG Table'!$B$8:$B$1048576, 0)))</f>
        <v/>
      </c>
      <c r="F196" s="91" t="str">
        <f>IF($C196="", "", INDEX('EAPG Table'!$F$8:$F$1048576, MATCH($C196, 'EAPG Table'!$B$8:$B$1048576, 0)))</f>
        <v/>
      </c>
      <c r="G196" s="92" t="str">
        <f>IF($C196="", "", INDEX('EAPG Table'!$D$8:$D$1048576, MATCH($C196, 'EAPG Table'!$B$8:$B$1048576, 0)))</f>
        <v/>
      </c>
      <c r="H196" s="91"/>
      <c r="I196" s="93"/>
      <c r="J196" s="94"/>
      <c r="K196" s="94"/>
      <c r="L196" s="94"/>
      <c r="M196" s="94"/>
      <c r="N196" s="94"/>
      <c r="O196" s="94"/>
      <c r="P196" s="95" t="str" cm="1">
        <f t="array" ref="P196">IF($C196="","",IF(I196="Yes",
           IF($B196=MATCH(MAX((IF($E$23:$E$522="",0,$E$23:$E$522))*(--($G$23:$G$522=$G196))*(--($I$23:$I$522="Yes"))),
                                                        (IF($E$23:$E$522="",0,$E$23:$E$522))*(--($G$23:$G$522=$G196))*(--($I$23:$I$522="Yes")),0),
                1,0.5),1))</f>
        <v/>
      </c>
      <c r="Q196" s="95" t="str">
        <f t="shared" si="21"/>
        <v xml:space="preserve"> </v>
      </c>
      <c r="R196" s="95" t="str">
        <f t="shared" si="19"/>
        <v/>
      </c>
      <c r="S196" s="95" t="str">
        <f t="shared" si="22"/>
        <v/>
      </c>
      <c r="T196" s="96" t="str">
        <f t="shared" si="23"/>
        <v xml:space="preserve"> </v>
      </c>
      <c r="U196" s="91"/>
      <c r="V196" s="101" t="str">
        <f t="shared" si="24"/>
        <v xml:space="preserve"> </v>
      </c>
      <c r="W196" s="98" t="str">
        <f t="shared" si="25"/>
        <v/>
      </c>
      <c r="X196" s="102" t="str">
        <f t="shared" si="20"/>
        <v/>
      </c>
      <c r="Y196" s="94"/>
      <c r="Z196" s="103" t="str">
        <f t="shared" si="27"/>
        <v/>
      </c>
    </row>
    <row r="197" spans="2:26" x14ac:dyDescent="0.2">
      <c r="B197" s="104">
        <f t="shared" si="26"/>
        <v>175</v>
      </c>
      <c r="C197" s="105"/>
      <c r="D197" s="106" t="str">
        <f>IF($C197="", "", INDEX('EAPG Table'!$C$8:$C$1048576, MATCH($C197, 'EAPG Table'!$B$8:$B$1048576, 0)))</f>
        <v/>
      </c>
      <c r="E197" s="107" t="str">
        <f>IF($C197="", "", INDEX('EAPG Table'!$H$8:$H$1048576, MATCH($C197, 'EAPG Table'!$B$8:$B$1048576, 0)))</f>
        <v/>
      </c>
      <c r="F197" s="108" t="str">
        <f>IF($C197="", "", INDEX('EAPG Table'!$F$8:$F$1048576, MATCH($C197, 'EAPG Table'!$B$8:$B$1048576, 0)))</f>
        <v/>
      </c>
      <c r="G197" s="109" t="str">
        <f>IF($C197="", "", INDEX('EAPG Table'!$D$8:$D$1048576, MATCH($C197, 'EAPG Table'!$B$8:$B$1048576, 0)))</f>
        <v/>
      </c>
      <c r="H197" s="108"/>
      <c r="I197" s="110"/>
      <c r="J197" s="111"/>
      <c r="K197" s="111"/>
      <c r="L197" s="111"/>
      <c r="M197" s="111"/>
      <c r="N197" s="111"/>
      <c r="O197" s="111"/>
      <c r="P197" s="112" t="str" cm="1">
        <f t="array" ref="P197">IF($C197="","",IF(I197="Yes",
           IF($B197=MATCH(MAX((IF($E$23:$E$522="",0,$E$23:$E$522))*(--($G$23:$G$522=$G197))*(--($I$23:$I$522="Yes"))),
                                                        (IF($E$23:$E$522="",0,$E$23:$E$522))*(--($G$23:$G$522=$G197))*(--($I$23:$I$522="Yes")),0),
                1,0.5),1))</f>
        <v/>
      </c>
      <c r="Q197" s="112" t="str">
        <f t="shared" si="21"/>
        <v xml:space="preserve"> </v>
      </c>
      <c r="R197" s="112" t="str">
        <f t="shared" si="19"/>
        <v/>
      </c>
      <c r="S197" s="112" t="str">
        <f t="shared" si="22"/>
        <v/>
      </c>
      <c r="T197" s="113" t="str">
        <f t="shared" si="23"/>
        <v xml:space="preserve"> </v>
      </c>
      <c r="U197" s="108"/>
      <c r="V197" s="114" t="str">
        <f t="shared" si="24"/>
        <v xml:space="preserve"> </v>
      </c>
      <c r="W197" s="115" t="str">
        <f t="shared" si="25"/>
        <v/>
      </c>
      <c r="X197" s="116" t="str">
        <f t="shared" si="20"/>
        <v/>
      </c>
      <c r="Y197" s="111"/>
      <c r="Z197" s="117" t="str">
        <f t="shared" si="27"/>
        <v/>
      </c>
    </row>
    <row r="198" spans="2:26" x14ac:dyDescent="0.2">
      <c r="B198" s="88">
        <f t="shared" si="26"/>
        <v>176</v>
      </c>
      <c r="C198" s="89"/>
      <c r="D198" s="61" t="str">
        <f>IF($C198="", "", INDEX('EAPG Table'!$C$8:$C$1048576, MATCH($C198, 'EAPG Table'!$B$8:$B$1048576, 0)))</f>
        <v/>
      </c>
      <c r="E198" s="90" t="str">
        <f>IF($C198="", "", INDEX('EAPG Table'!$H$8:$H$1048576, MATCH($C198, 'EAPG Table'!$B$8:$B$1048576, 0)))</f>
        <v/>
      </c>
      <c r="F198" s="91" t="str">
        <f>IF($C198="", "", INDEX('EAPG Table'!$F$8:$F$1048576, MATCH($C198, 'EAPG Table'!$B$8:$B$1048576, 0)))</f>
        <v/>
      </c>
      <c r="G198" s="92" t="str">
        <f>IF($C198="", "", INDEX('EAPG Table'!$D$8:$D$1048576, MATCH($C198, 'EAPG Table'!$B$8:$B$1048576, 0)))</f>
        <v/>
      </c>
      <c r="H198" s="91"/>
      <c r="I198" s="93"/>
      <c r="J198" s="94"/>
      <c r="K198" s="94"/>
      <c r="L198" s="94"/>
      <c r="M198" s="94"/>
      <c r="N198" s="94"/>
      <c r="O198" s="94"/>
      <c r="P198" s="95" t="str" cm="1">
        <f t="array" ref="P198">IF($C198="","",IF(I198="Yes",
           IF($B198=MATCH(MAX((IF($E$23:$E$522="",0,$E$23:$E$522))*(--($G$23:$G$522=$G198))*(--($I$23:$I$522="Yes"))),
                                                        (IF($E$23:$E$522="",0,$E$23:$E$522))*(--($G$23:$G$522=$G198))*(--($I$23:$I$522="Yes")),0),
                1,0.5),1))</f>
        <v/>
      </c>
      <c r="Q198" s="95" t="str">
        <f t="shared" si="21"/>
        <v xml:space="preserve"> </v>
      </c>
      <c r="R198" s="95" t="str">
        <f t="shared" si="19"/>
        <v/>
      </c>
      <c r="S198" s="95" t="str">
        <f t="shared" si="22"/>
        <v/>
      </c>
      <c r="T198" s="96" t="str">
        <f t="shared" si="23"/>
        <v xml:space="preserve"> </v>
      </c>
      <c r="U198" s="91"/>
      <c r="V198" s="101" t="str">
        <f t="shared" si="24"/>
        <v xml:space="preserve"> </v>
      </c>
      <c r="W198" s="98" t="str">
        <f t="shared" si="25"/>
        <v/>
      </c>
      <c r="X198" s="102" t="str">
        <f t="shared" si="20"/>
        <v/>
      </c>
      <c r="Y198" s="94"/>
      <c r="Z198" s="103" t="str">
        <f t="shared" si="27"/>
        <v/>
      </c>
    </row>
    <row r="199" spans="2:26" x14ac:dyDescent="0.2">
      <c r="B199" s="88">
        <f t="shared" si="26"/>
        <v>177</v>
      </c>
      <c r="C199" s="89"/>
      <c r="D199" s="61" t="str">
        <f>IF($C199="", "", INDEX('EAPG Table'!$C$8:$C$1048576, MATCH($C199, 'EAPG Table'!$B$8:$B$1048576, 0)))</f>
        <v/>
      </c>
      <c r="E199" s="90" t="str">
        <f>IF($C199="", "", INDEX('EAPG Table'!$H$8:$H$1048576, MATCH($C199, 'EAPG Table'!$B$8:$B$1048576, 0)))</f>
        <v/>
      </c>
      <c r="F199" s="91" t="str">
        <f>IF($C199="", "", INDEX('EAPG Table'!$F$8:$F$1048576, MATCH($C199, 'EAPG Table'!$B$8:$B$1048576, 0)))</f>
        <v/>
      </c>
      <c r="G199" s="92" t="str">
        <f>IF($C199="", "", INDEX('EAPG Table'!$D$8:$D$1048576, MATCH($C199, 'EAPG Table'!$B$8:$B$1048576, 0)))</f>
        <v/>
      </c>
      <c r="H199" s="91"/>
      <c r="I199" s="93"/>
      <c r="J199" s="94"/>
      <c r="K199" s="94"/>
      <c r="L199" s="94"/>
      <c r="M199" s="94"/>
      <c r="N199" s="94"/>
      <c r="O199" s="94"/>
      <c r="P199" s="95" t="str" cm="1">
        <f t="array" ref="P199">IF($C199="","",IF(I199="Yes",
           IF($B199=MATCH(MAX((IF($E$23:$E$522="",0,$E$23:$E$522))*(--($G$23:$G$522=$G199))*(--($I$23:$I$522="Yes"))),
                                                        (IF($E$23:$E$522="",0,$E$23:$E$522))*(--($G$23:$G$522=$G199))*(--($I$23:$I$522="Yes")),0),
                1,0.5),1))</f>
        <v/>
      </c>
      <c r="Q199" s="95" t="str">
        <f t="shared" si="21"/>
        <v xml:space="preserve"> </v>
      </c>
      <c r="R199" s="95" t="str">
        <f t="shared" si="19"/>
        <v/>
      </c>
      <c r="S199" s="95" t="str">
        <f t="shared" si="22"/>
        <v/>
      </c>
      <c r="T199" s="96" t="str">
        <f t="shared" si="23"/>
        <v xml:space="preserve"> </v>
      </c>
      <c r="U199" s="91"/>
      <c r="V199" s="101" t="str">
        <f t="shared" si="24"/>
        <v xml:space="preserve"> </v>
      </c>
      <c r="W199" s="98" t="str">
        <f t="shared" si="25"/>
        <v/>
      </c>
      <c r="X199" s="102" t="str">
        <f t="shared" si="20"/>
        <v/>
      </c>
      <c r="Y199" s="94"/>
      <c r="Z199" s="103" t="str">
        <f t="shared" si="27"/>
        <v/>
      </c>
    </row>
    <row r="200" spans="2:26" x14ac:dyDescent="0.2">
      <c r="B200" s="88">
        <f t="shared" si="26"/>
        <v>178</v>
      </c>
      <c r="C200" s="89"/>
      <c r="D200" s="61" t="str">
        <f>IF($C200="", "", INDEX('EAPG Table'!$C$8:$C$1048576, MATCH($C200, 'EAPG Table'!$B$8:$B$1048576, 0)))</f>
        <v/>
      </c>
      <c r="E200" s="90" t="str">
        <f>IF($C200="", "", INDEX('EAPG Table'!$H$8:$H$1048576, MATCH($C200, 'EAPG Table'!$B$8:$B$1048576, 0)))</f>
        <v/>
      </c>
      <c r="F200" s="91" t="str">
        <f>IF($C200="", "", INDEX('EAPG Table'!$F$8:$F$1048576, MATCH($C200, 'EAPG Table'!$B$8:$B$1048576, 0)))</f>
        <v/>
      </c>
      <c r="G200" s="92" t="str">
        <f>IF($C200="", "", INDEX('EAPG Table'!$D$8:$D$1048576, MATCH($C200, 'EAPG Table'!$B$8:$B$1048576, 0)))</f>
        <v/>
      </c>
      <c r="H200" s="91"/>
      <c r="I200" s="93"/>
      <c r="J200" s="94"/>
      <c r="K200" s="94"/>
      <c r="L200" s="94"/>
      <c r="M200" s="94"/>
      <c r="N200" s="94"/>
      <c r="O200" s="94"/>
      <c r="P200" s="95" t="str" cm="1">
        <f t="array" ref="P200">IF($C200="","",IF(I200="Yes",
           IF($B200=MATCH(MAX((IF($E$23:$E$522="",0,$E$23:$E$522))*(--($G$23:$G$522=$G200))*(--($I$23:$I$522="Yes"))),
                                                        (IF($E$23:$E$522="",0,$E$23:$E$522))*(--($G$23:$G$522=$G200))*(--($I$23:$I$522="Yes")),0),
                1,0.5),1))</f>
        <v/>
      </c>
      <c r="Q200" s="95" t="str">
        <f t="shared" si="21"/>
        <v xml:space="preserve"> </v>
      </c>
      <c r="R200" s="95" t="str">
        <f t="shared" si="19"/>
        <v/>
      </c>
      <c r="S200" s="95" t="str">
        <f t="shared" si="22"/>
        <v/>
      </c>
      <c r="T200" s="96" t="str">
        <f t="shared" si="23"/>
        <v xml:space="preserve"> </v>
      </c>
      <c r="U200" s="91"/>
      <c r="V200" s="101" t="str">
        <f t="shared" si="24"/>
        <v xml:space="preserve"> </v>
      </c>
      <c r="W200" s="98" t="str">
        <f t="shared" si="25"/>
        <v/>
      </c>
      <c r="X200" s="102" t="str">
        <f t="shared" si="20"/>
        <v/>
      </c>
      <c r="Y200" s="94"/>
      <c r="Z200" s="103" t="str">
        <f t="shared" si="27"/>
        <v/>
      </c>
    </row>
    <row r="201" spans="2:26" x14ac:dyDescent="0.2">
      <c r="B201" s="88">
        <f t="shared" si="26"/>
        <v>179</v>
      </c>
      <c r="C201" s="89"/>
      <c r="D201" s="61" t="str">
        <f>IF($C201="", "", INDEX('EAPG Table'!$C$8:$C$1048576, MATCH($C201, 'EAPG Table'!$B$8:$B$1048576, 0)))</f>
        <v/>
      </c>
      <c r="E201" s="90" t="str">
        <f>IF($C201="", "", INDEX('EAPG Table'!$H$8:$H$1048576, MATCH($C201, 'EAPG Table'!$B$8:$B$1048576, 0)))</f>
        <v/>
      </c>
      <c r="F201" s="91" t="str">
        <f>IF($C201="", "", INDEX('EAPG Table'!$F$8:$F$1048576, MATCH($C201, 'EAPG Table'!$B$8:$B$1048576, 0)))</f>
        <v/>
      </c>
      <c r="G201" s="92" t="str">
        <f>IF($C201="", "", INDEX('EAPG Table'!$D$8:$D$1048576, MATCH($C201, 'EAPG Table'!$B$8:$B$1048576, 0)))</f>
        <v/>
      </c>
      <c r="H201" s="91"/>
      <c r="I201" s="93"/>
      <c r="J201" s="94"/>
      <c r="K201" s="94"/>
      <c r="L201" s="94"/>
      <c r="M201" s="94"/>
      <c r="N201" s="94"/>
      <c r="O201" s="94"/>
      <c r="P201" s="95" t="str" cm="1">
        <f t="array" ref="P201">IF($C201="","",IF(I201="Yes",
           IF($B201=MATCH(MAX((IF($E$23:$E$522="",0,$E$23:$E$522))*(--($G$23:$G$522=$G201))*(--($I$23:$I$522="Yes"))),
                                                        (IF($E$23:$E$522="",0,$E$23:$E$522))*(--($G$23:$G$522=$G201))*(--($I$23:$I$522="Yes")),0),
                1,0.5),1))</f>
        <v/>
      </c>
      <c r="Q201" s="95" t="str">
        <f t="shared" si="21"/>
        <v xml:space="preserve"> </v>
      </c>
      <c r="R201" s="95" t="str">
        <f t="shared" si="19"/>
        <v/>
      </c>
      <c r="S201" s="95" t="str">
        <f t="shared" si="22"/>
        <v/>
      </c>
      <c r="T201" s="96" t="str">
        <f t="shared" si="23"/>
        <v xml:space="preserve"> </v>
      </c>
      <c r="U201" s="91"/>
      <c r="V201" s="101" t="str">
        <f t="shared" si="24"/>
        <v xml:space="preserve"> </v>
      </c>
      <c r="W201" s="98" t="str">
        <f t="shared" si="25"/>
        <v/>
      </c>
      <c r="X201" s="102" t="str">
        <f t="shared" si="20"/>
        <v/>
      </c>
      <c r="Y201" s="94"/>
      <c r="Z201" s="103" t="str">
        <f t="shared" si="27"/>
        <v/>
      </c>
    </row>
    <row r="202" spans="2:26" x14ac:dyDescent="0.2">
      <c r="B202" s="104">
        <f t="shared" si="26"/>
        <v>180</v>
      </c>
      <c r="C202" s="105"/>
      <c r="D202" s="106" t="str">
        <f>IF($C202="", "", INDEX('EAPG Table'!$C$8:$C$1048576, MATCH($C202, 'EAPG Table'!$B$8:$B$1048576, 0)))</f>
        <v/>
      </c>
      <c r="E202" s="107" t="str">
        <f>IF($C202="", "", INDEX('EAPG Table'!$H$8:$H$1048576, MATCH($C202, 'EAPG Table'!$B$8:$B$1048576, 0)))</f>
        <v/>
      </c>
      <c r="F202" s="108" t="str">
        <f>IF($C202="", "", INDEX('EAPG Table'!$F$8:$F$1048576, MATCH($C202, 'EAPG Table'!$B$8:$B$1048576, 0)))</f>
        <v/>
      </c>
      <c r="G202" s="109" t="str">
        <f>IF($C202="", "", INDEX('EAPG Table'!$D$8:$D$1048576, MATCH($C202, 'EAPG Table'!$B$8:$B$1048576, 0)))</f>
        <v/>
      </c>
      <c r="H202" s="108"/>
      <c r="I202" s="110"/>
      <c r="J202" s="111"/>
      <c r="K202" s="111"/>
      <c r="L202" s="111"/>
      <c r="M202" s="111"/>
      <c r="N202" s="111"/>
      <c r="O202" s="111"/>
      <c r="P202" s="112" t="str" cm="1">
        <f t="array" ref="P202">IF($C202="","",IF(I202="Yes",
           IF($B202=MATCH(MAX((IF($E$23:$E$522="",0,$E$23:$E$522))*(--($G$23:$G$522=$G202))*(--($I$23:$I$522="Yes"))),
                                                        (IF($E$23:$E$522="",0,$E$23:$E$522))*(--($G$23:$G$522=$G202))*(--($I$23:$I$522="Yes")),0),
                1,0.5),1))</f>
        <v/>
      </c>
      <c r="Q202" s="112" t="str">
        <f t="shared" si="21"/>
        <v xml:space="preserve"> </v>
      </c>
      <c r="R202" s="112" t="str">
        <f t="shared" si="19"/>
        <v/>
      </c>
      <c r="S202" s="112" t="str">
        <f t="shared" si="22"/>
        <v/>
      </c>
      <c r="T202" s="113" t="str">
        <f t="shared" si="23"/>
        <v xml:space="preserve"> </v>
      </c>
      <c r="U202" s="108"/>
      <c r="V202" s="114" t="str">
        <f t="shared" si="24"/>
        <v xml:space="preserve"> </v>
      </c>
      <c r="W202" s="115" t="str">
        <f t="shared" si="25"/>
        <v/>
      </c>
      <c r="X202" s="116" t="str">
        <f t="shared" si="20"/>
        <v/>
      </c>
      <c r="Y202" s="111"/>
      <c r="Z202" s="117" t="str">
        <f t="shared" si="27"/>
        <v/>
      </c>
    </row>
    <row r="203" spans="2:26" x14ac:dyDescent="0.2">
      <c r="B203" s="88">
        <f t="shared" si="26"/>
        <v>181</v>
      </c>
      <c r="C203" s="89"/>
      <c r="D203" s="61" t="str">
        <f>IF($C203="", "", INDEX('EAPG Table'!$C$8:$C$1048576, MATCH($C203, 'EAPG Table'!$B$8:$B$1048576, 0)))</f>
        <v/>
      </c>
      <c r="E203" s="90" t="str">
        <f>IF($C203="", "", INDEX('EAPG Table'!$H$8:$H$1048576, MATCH($C203, 'EAPG Table'!$B$8:$B$1048576, 0)))</f>
        <v/>
      </c>
      <c r="F203" s="91" t="str">
        <f>IF($C203="", "", INDEX('EAPG Table'!$F$8:$F$1048576, MATCH($C203, 'EAPG Table'!$B$8:$B$1048576, 0)))</f>
        <v/>
      </c>
      <c r="G203" s="92" t="str">
        <f>IF($C203="", "", INDEX('EAPG Table'!$D$8:$D$1048576, MATCH($C203, 'EAPG Table'!$B$8:$B$1048576, 0)))</f>
        <v/>
      </c>
      <c r="H203" s="91"/>
      <c r="I203" s="93"/>
      <c r="J203" s="94"/>
      <c r="K203" s="94"/>
      <c r="L203" s="94"/>
      <c r="M203" s="94"/>
      <c r="N203" s="94"/>
      <c r="O203" s="94"/>
      <c r="P203" s="95" t="str" cm="1">
        <f t="array" ref="P203">IF($C203="","",IF(I203="Yes",
           IF($B203=MATCH(MAX((IF($E$23:$E$522="",0,$E$23:$E$522))*(--($G$23:$G$522=$G203))*(--($I$23:$I$522="Yes"))),
                                                        (IF($E$23:$E$522="",0,$E$23:$E$522))*(--($G$23:$G$522=$G203))*(--($I$23:$I$522="Yes")),0),
                1,0.5),1))</f>
        <v/>
      </c>
      <c r="Q203" s="95" t="str">
        <f t="shared" si="21"/>
        <v xml:space="preserve"> </v>
      </c>
      <c r="R203" s="95" t="str">
        <f t="shared" si="19"/>
        <v/>
      </c>
      <c r="S203" s="95" t="str">
        <f t="shared" si="22"/>
        <v/>
      </c>
      <c r="T203" s="96" t="str">
        <f t="shared" si="23"/>
        <v xml:space="preserve"> </v>
      </c>
      <c r="U203" s="91"/>
      <c r="V203" s="101" t="str">
        <f t="shared" si="24"/>
        <v xml:space="preserve"> </v>
      </c>
      <c r="W203" s="98" t="str">
        <f t="shared" si="25"/>
        <v/>
      </c>
      <c r="X203" s="102" t="str">
        <f t="shared" si="20"/>
        <v/>
      </c>
      <c r="Y203" s="94"/>
      <c r="Z203" s="103" t="str">
        <f t="shared" si="27"/>
        <v/>
      </c>
    </row>
    <row r="204" spans="2:26" x14ac:dyDescent="0.2">
      <c r="B204" s="88">
        <f t="shared" si="26"/>
        <v>182</v>
      </c>
      <c r="C204" s="89"/>
      <c r="D204" s="61" t="str">
        <f>IF($C204="", "", INDEX('EAPG Table'!$C$8:$C$1048576, MATCH($C204, 'EAPG Table'!$B$8:$B$1048576, 0)))</f>
        <v/>
      </c>
      <c r="E204" s="90" t="str">
        <f>IF($C204="", "", INDEX('EAPG Table'!$H$8:$H$1048576, MATCH($C204, 'EAPG Table'!$B$8:$B$1048576, 0)))</f>
        <v/>
      </c>
      <c r="F204" s="91" t="str">
        <f>IF($C204="", "", INDEX('EAPG Table'!$F$8:$F$1048576, MATCH($C204, 'EAPG Table'!$B$8:$B$1048576, 0)))</f>
        <v/>
      </c>
      <c r="G204" s="92" t="str">
        <f>IF($C204="", "", INDEX('EAPG Table'!$D$8:$D$1048576, MATCH($C204, 'EAPG Table'!$B$8:$B$1048576, 0)))</f>
        <v/>
      </c>
      <c r="H204" s="91"/>
      <c r="I204" s="93"/>
      <c r="J204" s="94"/>
      <c r="K204" s="94"/>
      <c r="L204" s="94"/>
      <c r="M204" s="94"/>
      <c r="N204" s="94"/>
      <c r="O204" s="94"/>
      <c r="P204" s="95" t="str" cm="1">
        <f t="array" ref="P204">IF($C204="","",IF(I204="Yes",
           IF($B204=MATCH(MAX((IF($E$23:$E$522="",0,$E$23:$E$522))*(--($G$23:$G$522=$G204))*(--($I$23:$I$522="Yes"))),
                                                        (IF($E$23:$E$522="",0,$E$23:$E$522))*(--($G$23:$G$522=$G204))*(--($I$23:$I$522="Yes")),0),
                1,0.5),1))</f>
        <v/>
      </c>
      <c r="Q204" s="95" t="str">
        <f t="shared" si="21"/>
        <v xml:space="preserve"> </v>
      </c>
      <c r="R204" s="95" t="str">
        <f t="shared" si="19"/>
        <v/>
      </c>
      <c r="S204" s="95" t="str">
        <f t="shared" si="22"/>
        <v/>
      </c>
      <c r="T204" s="96" t="str">
        <f t="shared" si="23"/>
        <v xml:space="preserve"> </v>
      </c>
      <c r="U204" s="91"/>
      <c r="V204" s="101" t="str">
        <f t="shared" si="24"/>
        <v xml:space="preserve"> </v>
      </c>
      <c r="W204" s="98" t="str">
        <f t="shared" si="25"/>
        <v/>
      </c>
      <c r="X204" s="102" t="str">
        <f t="shared" si="20"/>
        <v/>
      </c>
      <c r="Y204" s="94"/>
      <c r="Z204" s="103" t="str">
        <f t="shared" si="27"/>
        <v/>
      </c>
    </row>
    <row r="205" spans="2:26" x14ac:dyDescent="0.2">
      <c r="B205" s="88">
        <f t="shared" si="26"/>
        <v>183</v>
      </c>
      <c r="C205" s="89"/>
      <c r="D205" s="61" t="str">
        <f>IF($C205="", "", INDEX('EAPG Table'!$C$8:$C$1048576, MATCH($C205, 'EAPG Table'!$B$8:$B$1048576, 0)))</f>
        <v/>
      </c>
      <c r="E205" s="90" t="str">
        <f>IF($C205="", "", INDEX('EAPG Table'!$H$8:$H$1048576, MATCH($C205, 'EAPG Table'!$B$8:$B$1048576, 0)))</f>
        <v/>
      </c>
      <c r="F205" s="91" t="str">
        <f>IF($C205="", "", INDEX('EAPG Table'!$F$8:$F$1048576, MATCH($C205, 'EAPG Table'!$B$8:$B$1048576, 0)))</f>
        <v/>
      </c>
      <c r="G205" s="92" t="str">
        <f>IF($C205="", "", INDEX('EAPG Table'!$D$8:$D$1048576, MATCH($C205, 'EAPG Table'!$B$8:$B$1048576, 0)))</f>
        <v/>
      </c>
      <c r="H205" s="91"/>
      <c r="I205" s="93"/>
      <c r="J205" s="94"/>
      <c r="K205" s="94"/>
      <c r="L205" s="94"/>
      <c r="M205" s="94"/>
      <c r="N205" s="94"/>
      <c r="O205" s="94"/>
      <c r="P205" s="95" t="str" cm="1">
        <f t="array" ref="P205">IF($C205="","",IF(I205="Yes",
           IF($B205=MATCH(MAX((IF($E$23:$E$522="",0,$E$23:$E$522))*(--($G$23:$G$522=$G205))*(--($I$23:$I$522="Yes"))),
                                                        (IF($E$23:$E$522="",0,$E$23:$E$522))*(--($G$23:$G$522=$G205))*(--($I$23:$I$522="Yes")),0),
                1,0.5),1))</f>
        <v/>
      </c>
      <c r="Q205" s="95" t="str">
        <f t="shared" si="21"/>
        <v xml:space="preserve"> </v>
      </c>
      <c r="R205" s="95" t="str">
        <f t="shared" si="19"/>
        <v/>
      </c>
      <c r="S205" s="95" t="str">
        <f t="shared" si="22"/>
        <v/>
      </c>
      <c r="T205" s="96" t="str">
        <f t="shared" si="23"/>
        <v xml:space="preserve"> </v>
      </c>
      <c r="U205" s="91"/>
      <c r="V205" s="101" t="str">
        <f t="shared" si="24"/>
        <v xml:space="preserve"> </v>
      </c>
      <c r="W205" s="98" t="str">
        <f t="shared" si="25"/>
        <v/>
      </c>
      <c r="X205" s="102" t="str">
        <f t="shared" si="20"/>
        <v/>
      </c>
      <c r="Y205" s="94"/>
      <c r="Z205" s="103" t="str">
        <f t="shared" si="27"/>
        <v/>
      </c>
    </row>
    <row r="206" spans="2:26" x14ac:dyDescent="0.2">
      <c r="B206" s="88">
        <f t="shared" si="26"/>
        <v>184</v>
      </c>
      <c r="C206" s="89"/>
      <c r="D206" s="61" t="str">
        <f>IF($C206="", "", INDEX('EAPG Table'!$C$8:$C$1048576, MATCH($C206, 'EAPG Table'!$B$8:$B$1048576, 0)))</f>
        <v/>
      </c>
      <c r="E206" s="90" t="str">
        <f>IF($C206="", "", INDEX('EAPG Table'!$H$8:$H$1048576, MATCH($C206, 'EAPG Table'!$B$8:$B$1048576, 0)))</f>
        <v/>
      </c>
      <c r="F206" s="91" t="str">
        <f>IF($C206="", "", INDEX('EAPG Table'!$F$8:$F$1048576, MATCH($C206, 'EAPG Table'!$B$8:$B$1048576, 0)))</f>
        <v/>
      </c>
      <c r="G206" s="92" t="str">
        <f>IF($C206="", "", INDEX('EAPG Table'!$D$8:$D$1048576, MATCH($C206, 'EAPG Table'!$B$8:$B$1048576, 0)))</f>
        <v/>
      </c>
      <c r="H206" s="91"/>
      <c r="I206" s="93"/>
      <c r="J206" s="94"/>
      <c r="K206" s="94"/>
      <c r="L206" s="94"/>
      <c r="M206" s="94"/>
      <c r="N206" s="94"/>
      <c r="O206" s="94"/>
      <c r="P206" s="95" t="str" cm="1">
        <f t="array" ref="P206">IF($C206="","",IF(I206="Yes",
           IF($B206=MATCH(MAX((IF($E$23:$E$522="",0,$E$23:$E$522))*(--($G$23:$G$522=$G206))*(--($I$23:$I$522="Yes"))),
                                                        (IF($E$23:$E$522="",0,$E$23:$E$522))*(--($G$23:$G$522=$G206))*(--($I$23:$I$522="Yes")),0),
                1,0.5),1))</f>
        <v/>
      </c>
      <c r="Q206" s="95" t="str">
        <f t="shared" si="21"/>
        <v xml:space="preserve"> </v>
      </c>
      <c r="R206" s="95" t="str">
        <f t="shared" si="19"/>
        <v/>
      </c>
      <c r="S206" s="95" t="str">
        <f t="shared" si="22"/>
        <v/>
      </c>
      <c r="T206" s="96" t="str">
        <f t="shared" si="23"/>
        <v xml:space="preserve"> </v>
      </c>
      <c r="U206" s="91"/>
      <c r="V206" s="101" t="str">
        <f t="shared" si="24"/>
        <v xml:space="preserve"> </v>
      </c>
      <c r="W206" s="98" t="str">
        <f t="shared" si="25"/>
        <v/>
      </c>
      <c r="X206" s="102" t="str">
        <f t="shared" si="20"/>
        <v/>
      </c>
      <c r="Y206" s="94"/>
      <c r="Z206" s="103" t="str">
        <f t="shared" si="27"/>
        <v/>
      </c>
    </row>
    <row r="207" spans="2:26" x14ac:dyDescent="0.2">
      <c r="B207" s="104">
        <f t="shared" si="26"/>
        <v>185</v>
      </c>
      <c r="C207" s="105"/>
      <c r="D207" s="106" t="str">
        <f>IF($C207="", "", INDEX('EAPG Table'!$C$8:$C$1048576, MATCH($C207, 'EAPG Table'!$B$8:$B$1048576, 0)))</f>
        <v/>
      </c>
      <c r="E207" s="107" t="str">
        <f>IF($C207="", "", INDEX('EAPG Table'!$H$8:$H$1048576, MATCH($C207, 'EAPG Table'!$B$8:$B$1048576, 0)))</f>
        <v/>
      </c>
      <c r="F207" s="108" t="str">
        <f>IF($C207="", "", INDEX('EAPG Table'!$F$8:$F$1048576, MATCH($C207, 'EAPG Table'!$B$8:$B$1048576, 0)))</f>
        <v/>
      </c>
      <c r="G207" s="109" t="str">
        <f>IF($C207="", "", INDEX('EAPG Table'!$D$8:$D$1048576, MATCH($C207, 'EAPG Table'!$B$8:$B$1048576, 0)))</f>
        <v/>
      </c>
      <c r="H207" s="108"/>
      <c r="I207" s="110"/>
      <c r="J207" s="111"/>
      <c r="K207" s="111"/>
      <c r="L207" s="111"/>
      <c r="M207" s="111"/>
      <c r="N207" s="111"/>
      <c r="O207" s="111"/>
      <c r="P207" s="112" t="str" cm="1">
        <f t="array" ref="P207">IF($C207="","",IF(I207="Yes",
           IF($B207=MATCH(MAX((IF($E$23:$E$522="",0,$E$23:$E$522))*(--($G$23:$G$522=$G207))*(--($I$23:$I$522="Yes"))),
                                                        (IF($E$23:$E$522="",0,$E$23:$E$522))*(--($G$23:$G$522=$G207))*(--($I$23:$I$522="Yes")),0),
                1,0.5),1))</f>
        <v/>
      </c>
      <c r="Q207" s="112" t="str">
        <f t="shared" si="21"/>
        <v xml:space="preserve"> </v>
      </c>
      <c r="R207" s="112" t="str">
        <f t="shared" si="19"/>
        <v/>
      </c>
      <c r="S207" s="112" t="str">
        <f t="shared" si="22"/>
        <v/>
      </c>
      <c r="T207" s="113" t="str">
        <f t="shared" si="23"/>
        <v xml:space="preserve"> </v>
      </c>
      <c r="U207" s="108"/>
      <c r="V207" s="114" t="str">
        <f t="shared" si="24"/>
        <v xml:space="preserve"> </v>
      </c>
      <c r="W207" s="115" t="str">
        <f t="shared" si="25"/>
        <v/>
      </c>
      <c r="X207" s="116" t="str">
        <f t="shared" si="20"/>
        <v/>
      </c>
      <c r="Y207" s="111"/>
      <c r="Z207" s="117" t="str">
        <f t="shared" si="27"/>
        <v/>
      </c>
    </row>
    <row r="208" spans="2:26" x14ac:dyDescent="0.2">
      <c r="B208" s="88">
        <f t="shared" si="26"/>
        <v>186</v>
      </c>
      <c r="C208" s="89"/>
      <c r="D208" s="61" t="str">
        <f>IF($C208="", "", INDEX('EAPG Table'!$C$8:$C$1048576, MATCH($C208, 'EAPG Table'!$B$8:$B$1048576, 0)))</f>
        <v/>
      </c>
      <c r="E208" s="90" t="str">
        <f>IF($C208="", "", INDEX('EAPG Table'!$H$8:$H$1048576, MATCH($C208, 'EAPG Table'!$B$8:$B$1048576, 0)))</f>
        <v/>
      </c>
      <c r="F208" s="91" t="str">
        <f>IF($C208="", "", INDEX('EAPG Table'!$F$8:$F$1048576, MATCH($C208, 'EAPG Table'!$B$8:$B$1048576, 0)))</f>
        <v/>
      </c>
      <c r="G208" s="92" t="str">
        <f>IF($C208="", "", INDEX('EAPG Table'!$D$8:$D$1048576, MATCH($C208, 'EAPG Table'!$B$8:$B$1048576, 0)))</f>
        <v/>
      </c>
      <c r="H208" s="91"/>
      <c r="I208" s="93"/>
      <c r="J208" s="94"/>
      <c r="K208" s="94"/>
      <c r="L208" s="94"/>
      <c r="M208" s="94"/>
      <c r="N208" s="94"/>
      <c r="O208" s="94"/>
      <c r="P208" s="95" t="str" cm="1">
        <f t="array" ref="P208">IF($C208="","",IF(I208="Yes",
           IF($B208=MATCH(MAX((IF($E$23:$E$522="",0,$E$23:$E$522))*(--($G$23:$G$522=$G208))*(--($I$23:$I$522="Yes"))),
                                                        (IF($E$23:$E$522="",0,$E$23:$E$522))*(--($G$23:$G$522=$G208))*(--($I$23:$I$522="Yes")),0),
                1,0.5),1))</f>
        <v/>
      </c>
      <c r="Q208" s="95" t="str">
        <f t="shared" si="21"/>
        <v xml:space="preserve"> </v>
      </c>
      <c r="R208" s="95" t="str">
        <f t="shared" si="19"/>
        <v/>
      </c>
      <c r="S208" s="95" t="str">
        <f t="shared" si="22"/>
        <v/>
      </c>
      <c r="T208" s="96" t="str">
        <f t="shared" si="23"/>
        <v xml:space="preserve"> </v>
      </c>
      <c r="U208" s="91"/>
      <c r="V208" s="101" t="str">
        <f t="shared" si="24"/>
        <v xml:space="preserve"> </v>
      </c>
      <c r="W208" s="98" t="str">
        <f t="shared" si="25"/>
        <v/>
      </c>
      <c r="X208" s="102" t="str">
        <f t="shared" si="20"/>
        <v/>
      </c>
      <c r="Y208" s="94"/>
      <c r="Z208" s="103" t="str">
        <f t="shared" si="27"/>
        <v/>
      </c>
    </row>
    <row r="209" spans="2:26" x14ac:dyDescent="0.2">
      <c r="B209" s="88">
        <f t="shared" si="26"/>
        <v>187</v>
      </c>
      <c r="C209" s="89"/>
      <c r="D209" s="61" t="str">
        <f>IF($C209="", "", INDEX('EAPG Table'!$C$8:$C$1048576, MATCH($C209, 'EAPG Table'!$B$8:$B$1048576, 0)))</f>
        <v/>
      </c>
      <c r="E209" s="90" t="str">
        <f>IF($C209="", "", INDEX('EAPG Table'!$H$8:$H$1048576, MATCH($C209, 'EAPG Table'!$B$8:$B$1048576, 0)))</f>
        <v/>
      </c>
      <c r="F209" s="91" t="str">
        <f>IF($C209="", "", INDEX('EAPG Table'!$F$8:$F$1048576, MATCH($C209, 'EAPG Table'!$B$8:$B$1048576, 0)))</f>
        <v/>
      </c>
      <c r="G209" s="92" t="str">
        <f>IF($C209="", "", INDEX('EAPG Table'!$D$8:$D$1048576, MATCH($C209, 'EAPG Table'!$B$8:$B$1048576, 0)))</f>
        <v/>
      </c>
      <c r="H209" s="91"/>
      <c r="I209" s="93"/>
      <c r="J209" s="94"/>
      <c r="K209" s="94"/>
      <c r="L209" s="94"/>
      <c r="M209" s="94"/>
      <c r="N209" s="94"/>
      <c r="O209" s="94"/>
      <c r="P209" s="95" t="str" cm="1">
        <f t="array" ref="P209">IF($C209="","",IF(I209="Yes",
           IF($B209=MATCH(MAX((IF($E$23:$E$522="",0,$E$23:$E$522))*(--($G$23:$G$522=$G209))*(--($I$23:$I$522="Yes"))),
                                                        (IF($E$23:$E$522="",0,$E$23:$E$522))*(--($G$23:$G$522=$G209))*(--($I$23:$I$522="Yes")),0),
                1,0.5),1))</f>
        <v/>
      </c>
      <c r="Q209" s="95" t="str">
        <f t="shared" si="21"/>
        <v xml:space="preserve"> </v>
      </c>
      <c r="R209" s="95" t="str">
        <f t="shared" si="19"/>
        <v/>
      </c>
      <c r="S209" s="95" t="str">
        <f t="shared" si="22"/>
        <v/>
      </c>
      <c r="T209" s="96" t="str">
        <f t="shared" si="23"/>
        <v xml:space="preserve"> </v>
      </c>
      <c r="U209" s="91"/>
      <c r="V209" s="101" t="str">
        <f t="shared" si="24"/>
        <v xml:space="preserve"> </v>
      </c>
      <c r="W209" s="98" t="str">
        <f t="shared" si="25"/>
        <v/>
      </c>
      <c r="X209" s="102" t="str">
        <f t="shared" si="20"/>
        <v/>
      </c>
      <c r="Y209" s="94"/>
      <c r="Z209" s="103" t="str">
        <f t="shared" si="27"/>
        <v/>
      </c>
    </row>
    <row r="210" spans="2:26" x14ac:dyDescent="0.2">
      <c r="B210" s="88">
        <f t="shared" si="26"/>
        <v>188</v>
      </c>
      <c r="C210" s="89"/>
      <c r="D210" s="61" t="str">
        <f>IF($C210="", "", INDEX('EAPG Table'!$C$8:$C$1048576, MATCH($C210, 'EAPG Table'!$B$8:$B$1048576, 0)))</f>
        <v/>
      </c>
      <c r="E210" s="90" t="str">
        <f>IF($C210="", "", INDEX('EAPG Table'!$H$8:$H$1048576, MATCH($C210, 'EAPG Table'!$B$8:$B$1048576, 0)))</f>
        <v/>
      </c>
      <c r="F210" s="91" t="str">
        <f>IF($C210="", "", INDEX('EAPG Table'!$F$8:$F$1048576, MATCH($C210, 'EAPG Table'!$B$8:$B$1048576, 0)))</f>
        <v/>
      </c>
      <c r="G210" s="92" t="str">
        <f>IF($C210="", "", INDEX('EAPG Table'!$D$8:$D$1048576, MATCH($C210, 'EAPG Table'!$B$8:$B$1048576, 0)))</f>
        <v/>
      </c>
      <c r="H210" s="91"/>
      <c r="I210" s="93"/>
      <c r="J210" s="94"/>
      <c r="K210" s="94"/>
      <c r="L210" s="94"/>
      <c r="M210" s="94"/>
      <c r="N210" s="94"/>
      <c r="O210" s="94"/>
      <c r="P210" s="95" t="str" cm="1">
        <f t="array" ref="P210">IF($C210="","",IF(I210="Yes",
           IF($B210=MATCH(MAX((IF($E$23:$E$522="",0,$E$23:$E$522))*(--($G$23:$G$522=$G210))*(--($I$23:$I$522="Yes"))),
                                                        (IF($E$23:$E$522="",0,$E$23:$E$522))*(--($G$23:$G$522=$G210))*(--($I$23:$I$522="Yes")),0),
                1,0.5),1))</f>
        <v/>
      </c>
      <c r="Q210" s="95" t="str">
        <f t="shared" si="21"/>
        <v xml:space="preserve"> </v>
      </c>
      <c r="R210" s="95" t="str">
        <f t="shared" si="19"/>
        <v/>
      </c>
      <c r="S210" s="95" t="str">
        <f t="shared" si="22"/>
        <v/>
      </c>
      <c r="T210" s="96" t="str">
        <f t="shared" si="23"/>
        <v xml:space="preserve"> </v>
      </c>
      <c r="U210" s="91"/>
      <c r="V210" s="101" t="str">
        <f t="shared" si="24"/>
        <v xml:space="preserve"> </v>
      </c>
      <c r="W210" s="98" t="str">
        <f t="shared" si="25"/>
        <v/>
      </c>
      <c r="X210" s="102" t="str">
        <f t="shared" si="20"/>
        <v/>
      </c>
      <c r="Y210" s="94"/>
      <c r="Z210" s="103" t="str">
        <f t="shared" si="27"/>
        <v/>
      </c>
    </row>
    <row r="211" spans="2:26" x14ac:dyDescent="0.2">
      <c r="B211" s="88">
        <f t="shared" si="26"/>
        <v>189</v>
      </c>
      <c r="C211" s="89"/>
      <c r="D211" s="61" t="str">
        <f>IF($C211="", "", INDEX('EAPG Table'!$C$8:$C$1048576, MATCH($C211, 'EAPG Table'!$B$8:$B$1048576, 0)))</f>
        <v/>
      </c>
      <c r="E211" s="90" t="str">
        <f>IF($C211="", "", INDEX('EAPG Table'!$H$8:$H$1048576, MATCH($C211, 'EAPG Table'!$B$8:$B$1048576, 0)))</f>
        <v/>
      </c>
      <c r="F211" s="91" t="str">
        <f>IF($C211="", "", INDEX('EAPG Table'!$F$8:$F$1048576, MATCH($C211, 'EAPG Table'!$B$8:$B$1048576, 0)))</f>
        <v/>
      </c>
      <c r="G211" s="92" t="str">
        <f>IF($C211="", "", INDEX('EAPG Table'!$D$8:$D$1048576, MATCH($C211, 'EAPG Table'!$B$8:$B$1048576, 0)))</f>
        <v/>
      </c>
      <c r="H211" s="91"/>
      <c r="I211" s="93"/>
      <c r="J211" s="94"/>
      <c r="K211" s="94"/>
      <c r="L211" s="94"/>
      <c r="M211" s="94"/>
      <c r="N211" s="94"/>
      <c r="O211" s="94"/>
      <c r="P211" s="95" t="str" cm="1">
        <f t="array" ref="P211">IF($C211="","",IF(I211="Yes",
           IF($B211=MATCH(MAX((IF($E$23:$E$522="",0,$E$23:$E$522))*(--($G$23:$G$522=$G211))*(--($I$23:$I$522="Yes"))),
                                                        (IF($E$23:$E$522="",0,$E$23:$E$522))*(--($G$23:$G$522=$G211))*(--($I$23:$I$522="Yes")),0),
                1,0.5),1))</f>
        <v/>
      </c>
      <c r="Q211" s="95" t="str">
        <f t="shared" si="21"/>
        <v xml:space="preserve"> </v>
      </c>
      <c r="R211" s="95" t="str">
        <f t="shared" si="19"/>
        <v/>
      </c>
      <c r="S211" s="95" t="str">
        <f t="shared" si="22"/>
        <v/>
      </c>
      <c r="T211" s="96" t="str">
        <f t="shared" si="23"/>
        <v xml:space="preserve"> </v>
      </c>
      <c r="U211" s="91"/>
      <c r="V211" s="101" t="str">
        <f t="shared" si="24"/>
        <v xml:space="preserve"> </v>
      </c>
      <c r="W211" s="98" t="str">
        <f t="shared" si="25"/>
        <v/>
      </c>
      <c r="X211" s="102" t="str">
        <f t="shared" si="20"/>
        <v/>
      </c>
      <c r="Y211" s="94"/>
      <c r="Z211" s="103" t="str">
        <f t="shared" si="27"/>
        <v/>
      </c>
    </row>
    <row r="212" spans="2:26" x14ac:dyDescent="0.2">
      <c r="B212" s="104">
        <f t="shared" si="26"/>
        <v>190</v>
      </c>
      <c r="C212" s="105"/>
      <c r="D212" s="106" t="str">
        <f>IF($C212="", "", INDEX('EAPG Table'!$C$8:$C$1048576, MATCH($C212, 'EAPG Table'!$B$8:$B$1048576, 0)))</f>
        <v/>
      </c>
      <c r="E212" s="107" t="str">
        <f>IF($C212="", "", INDEX('EAPG Table'!$H$8:$H$1048576, MATCH($C212, 'EAPG Table'!$B$8:$B$1048576, 0)))</f>
        <v/>
      </c>
      <c r="F212" s="108" t="str">
        <f>IF($C212="", "", INDEX('EAPG Table'!$F$8:$F$1048576, MATCH($C212, 'EAPG Table'!$B$8:$B$1048576, 0)))</f>
        <v/>
      </c>
      <c r="G212" s="109" t="str">
        <f>IF($C212="", "", INDEX('EAPG Table'!$D$8:$D$1048576, MATCH($C212, 'EAPG Table'!$B$8:$B$1048576, 0)))</f>
        <v/>
      </c>
      <c r="H212" s="108"/>
      <c r="I212" s="110"/>
      <c r="J212" s="111"/>
      <c r="K212" s="111"/>
      <c r="L212" s="111"/>
      <c r="M212" s="111"/>
      <c r="N212" s="111"/>
      <c r="O212" s="111"/>
      <c r="P212" s="112" t="str" cm="1">
        <f t="array" ref="P212">IF($C212="","",IF(I212="Yes",
           IF($B212=MATCH(MAX((IF($E$23:$E$522="",0,$E$23:$E$522))*(--($G$23:$G$522=$G212))*(--($I$23:$I$522="Yes"))),
                                                        (IF($E$23:$E$522="",0,$E$23:$E$522))*(--($G$23:$G$522=$G212))*(--($I$23:$I$522="Yes")),0),
                1,0.5),1))</f>
        <v/>
      </c>
      <c r="Q212" s="112" t="str">
        <f t="shared" si="21"/>
        <v xml:space="preserve"> </v>
      </c>
      <c r="R212" s="112" t="str">
        <f t="shared" si="19"/>
        <v/>
      </c>
      <c r="S212" s="112" t="str">
        <f t="shared" si="22"/>
        <v/>
      </c>
      <c r="T212" s="113" t="str">
        <f t="shared" si="23"/>
        <v xml:space="preserve"> </v>
      </c>
      <c r="U212" s="108"/>
      <c r="V212" s="114" t="str">
        <f t="shared" si="24"/>
        <v xml:space="preserve"> </v>
      </c>
      <c r="W212" s="115" t="str">
        <f t="shared" si="25"/>
        <v/>
      </c>
      <c r="X212" s="116" t="str">
        <f t="shared" si="20"/>
        <v/>
      </c>
      <c r="Y212" s="111"/>
      <c r="Z212" s="117" t="str">
        <f t="shared" si="27"/>
        <v/>
      </c>
    </row>
    <row r="213" spans="2:26" x14ac:dyDescent="0.2">
      <c r="B213" s="88">
        <f t="shared" si="26"/>
        <v>191</v>
      </c>
      <c r="C213" s="89"/>
      <c r="D213" s="61" t="str">
        <f>IF($C213="", "", INDEX('EAPG Table'!$C$8:$C$1048576, MATCH($C213, 'EAPG Table'!$B$8:$B$1048576, 0)))</f>
        <v/>
      </c>
      <c r="E213" s="90" t="str">
        <f>IF($C213="", "", INDEX('EAPG Table'!$H$8:$H$1048576, MATCH($C213, 'EAPG Table'!$B$8:$B$1048576, 0)))</f>
        <v/>
      </c>
      <c r="F213" s="91" t="str">
        <f>IF($C213="", "", INDEX('EAPG Table'!$F$8:$F$1048576, MATCH($C213, 'EAPG Table'!$B$8:$B$1048576, 0)))</f>
        <v/>
      </c>
      <c r="G213" s="92" t="str">
        <f>IF($C213="", "", INDEX('EAPG Table'!$D$8:$D$1048576, MATCH($C213, 'EAPG Table'!$B$8:$B$1048576, 0)))</f>
        <v/>
      </c>
      <c r="H213" s="91"/>
      <c r="I213" s="93"/>
      <c r="J213" s="94"/>
      <c r="K213" s="94"/>
      <c r="L213" s="94"/>
      <c r="M213" s="94"/>
      <c r="N213" s="94"/>
      <c r="O213" s="94"/>
      <c r="P213" s="95" t="str" cm="1">
        <f t="array" ref="P213">IF($C213="","",IF(I213="Yes",
           IF($B213=MATCH(MAX((IF($E$23:$E$522="",0,$E$23:$E$522))*(--($G$23:$G$522=$G213))*(--($I$23:$I$522="Yes"))),
                                                        (IF($E$23:$E$522="",0,$E$23:$E$522))*(--($G$23:$G$522=$G213))*(--($I$23:$I$522="Yes")),0),
                1,0.5),1))</f>
        <v/>
      </c>
      <c r="Q213" s="95" t="str">
        <f t="shared" si="21"/>
        <v xml:space="preserve"> </v>
      </c>
      <c r="R213" s="95" t="str">
        <f t="shared" si="19"/>
        <v/>
      </c>
      <c r="S213" s="95" t="str">
        <f t="shared" si="22"/>
        <v/>
      </c>
      <c r="T213" s="96" t="str">
        <f t="shared" si="23"/>
        <v xml:space="preserve"> </v>
      </c>
      <c r="U213" s="91"/>
      <c r="V213" s="101" t="str">
        <f t="shared" si="24"/>
        <v xml:space="preserve"> </v>
      </c>
      <c r="W213" s="98" t="str">
        <f t="shared" si="25"/>
        <v/>
      </c>
      <c r="X213" s="102" t="str">
        <f t="shared" si="20"/>
        <v/>
      </c>
      <c r="Y213" s="94"/>
      <c r="Z213" s="103" t="str">
        <f t="shared" si="27"/>
        <v/>
      </c>
    </row>
    <row r="214" spans="2:26" x14ac:dyDescent="0.2">
      <c r="B214" s="88">
        <f t="shared" si="26"/>
        <v>192</v>
      </c>
      <c r="C214" s="89"/>
      <c r="D214" s="61" t="str">
        <f>IF($C214="", "", INDEX('EAPG Table'!$C$8:$C$1048576, MATCH($C214, 'EAPG Table'!$B$8:$B$1048576, 0)))</f>
        <v/>
      </c>
      <c r="E214" s="90" t="str">
        <f>IF($C214="", "", INDEX('EAPG Table'!$H$8:$H$1048576, MATCH($C214, 'EAPG Table'!$B$8:$B$1048576, 0)))</f>
        <v/>
      </c>
      <c r="F214" s="91" t="str">
        <f>IF($C214="", "", INDEX('EAPG Table'!$F$8:$F$1048576, MATCH($C214, 'EAPG Table'!$B$8:$B$1048576, 0)))</f>
        <v/>
      </c>
      <c r="G214" s="92" t="str">
        <f>IF($C214="", "", INDEX('EAPG Table'!$D$8:$D$1048576, MATCH($C214, 'EAPG Table'!$B$8:$B$1048576, 0)))</f>
        <v/>
      </c>
      <c r="H214" s="91"/>
      <c r="I214" s="93"/>
      <c r="J214" s="94"/>
      <c r="K214" s="94"/>
      <c r="L214" s="94"/>
      <c r="M214" s="94"/>
      <c r="N214" s="94"/>
      <c r="O214" s="94"/>
      <c r="P214" s="95" t="str" cm="1">
        <f t="array" ref="P214">IF($C214="","",IF(I214="Yes",
           IF($B214=MATCH(MAX((IF($E$23:$E$522="",0,$E$23:$E$522))*(--($G$23:$G$522=$G214))*(--($I$23:$I$522="Yes"))),
                                                        (IF($E$23:$E$522="",0,$E$23:$E$522))*(--($G$23:$G$522=$G214))*(--($I$23:$I$522="Yes")),0),
                1,0.5),1))</f>
        <v/>
      </c>
      <c r="Q214" s="95" t="str">
        <f t="shared" si="21"/>
        <v xml:space="preserve"> </v>
      </c>
      <c r="R214" s="95" t="str">
        <f t="shared" si="19"/>
        <v/>
      </c>
      <c r="S214" s="95" t="str">
        <f t="shared" si="22"/>
        <v/>
      </c>
      <c r="T214" s="96" t="str">
        <f t="shared" si="23"/>
        <v xml:space="preserve"> </v>
      </c>
      <c r="U214" s="91"/>
      <c r="V214" s="101" t="str">
        <f t="shared" si="24"/>
        <v xml:space="preserve"> </v>
      </c>
      <c r="W214" s="98" t="str">
        <f t="shared" si="25"/>
        <v/>
      </c>
      <c r="X214" s="102" t="str">
        <f t="shared" si="20"/>
        <v/>
      </c>
      <c r="Y214" s="94"/>
      <c r="Z214" s="103" t="str">
        <f t="shared" si="27"/>
        <v/>
      </c>
    </row>
    <row r="215" spans="2:26" x14ac:dyDescent="0.2">
      <c r="B215" s="88">
        <f t="shared" si="26"/>
        <v>193</v>
      </c>
      <c r="C215" s="89"/>
      <c r="D215" s="61" t="str">
        <f>IF($C215="", "", INDEX('EAPG Table'!$C$8:$C$1048576, MATCH($C215, 'EAPG Table'!$B$8:$B$1048576, 0)))</f>
        <v/>
      </c>
      <c r="E215" s="90" t="str">
        <f>IF($C215="", "", INDEX('EAPG Table'!$H$8:$H$1048576, MATCH($C215, 'EAPG Table'!$B$8:$B$1048576, 0)))</f>
        <v/>
      </c>
      <c r="F215" s="91" t="str">
        <f>IF($C215="", "", INDEX('EAPG Table'!$F$8:$F$1048576, MATCH($C215, 'EAPG Table'!$B$8:$B$1048576, 0)))</f>
        <v/>
      </c>
      <c r="G215" s="92" t="str">
        <f>IF($C215="", "", INDEX('EAPG Table'!$D$8:$D$1048576, MATCH($C215, 'EAPG Table'!$B$8:$B$1048576, 0)))</f>
        <v/>
      </c>
      <c r="H215" s="91"/>
      <c r="I215" s="93"/>
      <c r="J215" s="94"/>
      <c r="K215" s="94"/>
      <c r="L215" s="94"/>
      <c r="M215" s="94"/>
      <c r="N215" s="94"/>
      <c r="O215" s="94"/>
      <c r="P215" s="95" t="str" cm="1">
        <f t="array" ref="P215">IF($C215="","",IF(I215="Yes",
           IF($B215=MATCH(MAX((IF($E$23:$E$522="",0,$E$23:$E$522))*(--($G$23:$G$522=$G215))*(--($I$23:$I$522="Yes"))),
                                                        (IF($E$23:$E$522="",0,$E$23:$E$522))*(--($G$23:$G$522=$G215))*(--($I$23:$I$522="Yes")),0),
                1,0.5),1))</f>
        <v/>
      </c>
      <c r="Q215" s="95" t="str">
        <f t="shared" si="21"/>
        <v xml:space="preserve"> </v>
      </c>
      <c r="R215" s="95" t="str">
        <f t="shared" ref="R215:R278" si="28">IF($C215="","",IF(M215="Yes",0.5,1))</f>
        <v/>
      </c>
      <c r="S215" s="95" t="str">
        <f t="shared" si="22"/>
        <v/>
      </c>
      <c r="T215" s="96" t="str">
        <f t="shared" si="23"/>
        <v xml:space="preserve"> </v>
      </c>
      <c r="U215" s="91"/>
      <c r="V215" s="101" t="str">
        <f t="shared" si="24"/>
        <v xml:space="preserve"> </v>
      </c>
      <c r="W215" s="98" t="str">
        <f t="shared" si="25"/>
        <v/>
      </c>
      <c r="X215" s="102" t="str">
        <f t="shared" ref="X215:X278" si="29">IF($C215="","",$D$16)</f>
        <v/>
      </c>
      <c r="Y215" s="94"/>
      <c r="Z215" s="103" t="str">
        <f t="shared" si="27"/>
        <v/>
      </c>
    </row>
    <row r="216" spans="2:26" x14ac:dyDescent="0.2">
      <c r="B216" s="88">
        <f t="shared" si="26"/>
        <v>194</v>
      </c>
      <c r="C216" s="89"/>
      <c r="D216" s="61" t="str">
        <f>IF($C216="", "", INDEX('EAPG Table'!$C$8:$C$1048576, MATCH($C216, 'EAPG Table'!$B$8:$B$1048576, 0)))</f>
        <v/>
      </c>
      <c r="E216" s="90" t="str">
        <f>IF($C216="", "", INDEX('EAPG Table'!$H$8:$H$1048576, MATCH($C216, 'EAPG Table'!$B$8:$B$1048576, 0)))</f>
        <v/>
      </c>
      <c r="F216" s="91" t="str">
        <f>IF($C216="", "", INDEX('EAPG Table'!$F$8:$F$1048576, MATCH($C216, 'EAPG Table'!$B$8:$B$1048576, 0)))</f>
        <v/>
      </c>
      <c r="G216" s="92" t="str">
        <f>IF($C216="", "", INDEX('EAPG Table'!$D$8:$D$1048576, MATCH($C216, 'EAPG Table'!$B$8:$B$1048576, 0)))</f>
        <v/>
      </c>
      <c r="H216" s="91"/>
      <c r="I216" s="93"/>
      <c r="J216" s="94"/>
      <c r="K216" s="94"/>
      <c r="L216" s="94"/>
      <c r="M216" s="94"/>
      <c r="N216" s="94"/>
      <c r="O216" s="94"/>
      <c r="P216" s="95" t="str" cm="1">
        <f t="array" ref="P216">IF($C216="","",IF(I216="Yes",
           IF($B216=MATCH(MAX((IF($E$23:$E$522="",0,$E$23:$E$522))*(--($G$23:$G$522=$G216))*(--($I$23:$I$522="Yes"))),
                                                        (IF($E$23:$E$522="",0,$E$23:$E$522))*(--($G$23:$G$522=$G216))*(--($I$23:$I$522="Yes")),0),
                1,0.5),1))</f>
        <v/>
      </c>
      <c r="Q216" s="95" t="str">
        <f t="shared" ref="Q216:Q279" si="30">IF($C216=""," ",IF(OR(J216="Yes",K216="Yes",L216="Yes"),0,1))</f>
        <v xml:space="preserve"> </v>
      </c>
      <c r="R216" s="95" t="str">
        <f t="shared" si="28"/>
        <v/>
      </c>
      <c r="S216" s="95" t="str">
        <f t="shared" si="22"/>
        <v/>
      </c>
      <c r="T216" s="96" t="str">
        <f t="shared" si="23"/>
        <v xml:space="preserve"> </v>
      </c>
      <c r="U216" s="91"/>
      <c r="V216" s="101" t="str">
        <f t="shared" si="24"/>
        <v xml:space="preserve"> </v>
      </c>
      <c r="W216" s="98" t="str">
        <f t="shared" ref="W216:W279" si="31">IF($C216="", "", PRODUCT($P216:$T216))</f>
        <v/>
      </c>
      <c r="X216" s="102" t="str">
        <f t="shared" si="29"/>
        <v/>
      </c>
      <c r="Y216" s="94"/>
      <c r="Z216" s="103" t="str">
        <f t="shared" si="27"/>
        <v/>
      </c>
    </row>
    <row r="217" spans="2:26" x14ac:dyDescent="0.2">
      <c r="B217" s="104">
        <f t="shared" ref="B217:B280" si="32">B216+1</f>
        <v>195</v>
      </c>
      <c r="C217" s="105"/>
      <c r="D217" s="106" t="str">
        <f>IF($C217="", "", INDEX('EAPG Table'!$C$8:$C$1048576, MATCH($C217, 'EAPG Table'!$B$8:$B$1048576, 0)))</f>
        <v/>
      </c>
      <c r="E217" s="107" t="str">
        <f>IF($C217="", "", INDEX('EAPG Table'!$H$8:$H$1048576, MATCH($C217, 'EAPG Table'!$B$8:$B$1048576, 0)))</f>
        <v/>
      </c>
      <c r="F217" s="108" t="str">
        <f>IF($C217="", "", INDEX('EAPG Table'!$F$8:$F$1048576, MATCH($C217, 'EAPG Table'!$B$8:$B$1048576, 0)))</f>
        <v/>
      </c>
      <c r="G217" s="109" t="str">
        <f>IF($C217="", "", INDEX('EAPG Table'!$D$8:$D$1048576, MATCH($C217, 'EAPG Table'!$B$8:$B$1048576, 0)))</f>
        <v/>
      </c>
      <c r="H217" s="108"/>
      <c r="I217" s="110"/>
      <c r="J217" s="111"/>
      <c r="K217" s="111"/>
      <c r="L217" s="111"/>
      <c r="M217" s="111"/>
      <c r="N217" s="111"/>
      <c r="O217" s="111"/>
      <c r="P217" s="112" t="str" cm="1">
        <f t="array" ref="P217">IF($C217="","",IF(I217="Yes",
           IF($B217=MATCH(MAX((IF($E$23:$E$522="",0,$E$23:$E$522))*(--($G$23:$G$522=$G217))*(--($I$23:$I$522="Yes"))),
                                                        (IF($E$23:$E$522="",0,$E$23:$E$522))*(--($G$23:$G$522=$G217))*(--($I$23:$I$522="Yes")),0),
                1,0.5),1))</f>
        <v/>
      </c>
      <c r="Q217" s="112" t="str">
        <f t="shared" si="30"/>
        <v xml:space="preserve"> </v>
      </c>
      <c r="R217" s="112" t="str">
        <f t="shared" si="28"/>
        <v/>
      </c>
      <c r="S217" s="112" t="str">
        <f t="shared" si="22"/>
        <v/>
      </c>
      <c r="T217" s="113" t="str">
        <f t="shared" si="23"/>
        <v xml:space="preserve"> </v>
      </c>
      <c r="U217" s="108"/>
      <c r="V217" s="114" t="str">
        <f t="shared" si="24"/>
        <v xml:space="preserve"> </v>
      </c>
      <c r="W217" s="115" t="str">
        <f t="shared" si="31"/>
        <v/>
      </c>
      <c r="X217" s="116" t="str">
        <f t="shared" si="29"/>
        <v/>
      </c>
      <c r="Y217" s="111"/>
      <c r="Z217" s="117" t="str">
        <f t="shared" si="27"/>
        <v/>
      </c>
    </row>
    <row r="218" spans="2:26" x14ac:dyDescent="0.2">
      <c r="B218" s="88">
        <f t="shared" si="32"/>
        <v>196</v>
      </c>
      <c r="C218" s="89"/>
      <c r="D218" s="61" t="str">
        <f>IF($C218="", "", INDEX('EAPG Table'!$C$8:$C$1048576, MATCH($C218, 'EAPG Table'!$B$8:$B$1048576, 0)))</f>
        <v/>
      </c>
      <c r="E218" s="90" t="str">
        <f>IF($C218="", "", INDEX('EAPG Table'!$H$8:$H$1048576, MATCH($C218, 'EAPG Table'!$B$8:$B$1048576, 0)))</f>
        <v/>
      </c>
      <c r="F218" s="91" t="str">
        <f>IF($C218="", "", INDEX('EAPG Table'!$F$8:$F$1048576, MATCH($C218, 'EAPG Table'!$B$8:$B$1048576, 0)))</f>
        <v/>
      </c>
      <c r="G218" s="92" t="str">
        <f>IF($C218="", "", INDEX('EAPG Table'!$D$8:$D$1048576, MATCH($C218, 'EAPG Table'!$B$8:$B$1048576, 0)))</f>
        <v/>
      </c>
      <c r="H218" s="91"/>
      <c r="I218" s="93"/>
      <c r="J218" s="94"/>
      <c r="K218" s="94"/>
      <c r="L218" s="94"/>
      <c r="M218" s="94"/>
      <c r="N218" s="94"/>
      <c r="O218" s="94"/>
      <c r="P218" s="95" t="str" cm="1">
        <f t="array" ref="P218">IF($C218="","",IF(I218="Yes",
           IF($B218=MATCH(MAX((IF($E$23:$E$522="",0,$E$23:$E$522))*(--($G$23:$G$522=$G218))*(--($I$23:$I$522="Yes"))),
                                                        (IF($E$23:$E$522="",0,$E$23:$E$522))*(--($G$23:$G$522=$G218))*(--($I$23:$I$522="Yes")),0),
                1,0.5),1))</f>
        <v/>
      </c>
      <c r="Q218" s="95" t="str">
        <f t="shared" si="30"/>
        <v xml:space="preserve"> </v>
      </c>
      <c r="R218" s="95" t="str">
        <f t="shared" si="28"/>
        <v/>
      </c>
      <c r="S218" s="95" t="str">
        <f t="shared" si="22"/>
        <v/>
      </c>
      <c r="T218" s="96" t="str">
        <f t="shared" si="23"/>
        <v xml:space="preserve"> </v>
      </c>
      <c r="U218" s="91"/>
      <c r="V218" s="101" t="str">
        <f t="shared" si="24"/>
        <v xml:space="preserve"> </v>
      </c>
      <c r="W218" s="98" t="str">
        <f t="shared" si="31"/>
        <v/>
      </c>
      <c r="X218" s="102" t="str">
        <f t="shared" si="29"/>
        <v/>
      </c>
      <c r="Y218" s="94"/>
      <c r="Z218" s="103" t="str">
        <f t="shared" si="27"/>
        <v/>
      </c>
    </row>
    <row r="219" spans="2:26" x14ac:dyDescent="0.2">
      <c r="B219" s="88">
        <f t="shared" si="32"/>
        <v>197</v>
      </c>
      <c r="C219" s="89"/>
      <c r="D219" s="61" t="str">
        <f>IF($C219="", "", INDEX('EAPG Table'!$C$8:$C$1048576, MATCH($C219, 'EAPG Table'!$B$8:$B$1048576, 0)))</f>
        <v/>
      </c>
      <c r="E219" s="90" t="str">
        <f>IF($C219="", "", INDEX('EAPG Table'!$H$8:$H$1048576, MATCH($C219, 'EAPG Table'!$B$8:$B$1048576, 0)))</f>
        <v/>
      </c>
      <c r="F219" s="91" t="str">
        <f>IF($C219="", "", INDEX('EAPG Table'!$F$8:$F$1048576, MATCH($C219, 'EAPG Table'!$B$8:$B$1048576, 0)))</f>
        <v/>
      </c>
      <c r="G219" s="92" t="str">
        <f>IF($C219="", "", INDEX('EAPG Table'!$D$8:$D$1048576, MATCH($C219, 'EAPG Table'!$B$8:$B$1048576, 0)))</f>
        <v/>
      </c>
      <c r="H219" s="91"/>
      <c r="I219" s="93"/>
      <c r="J219" s="94"/>
      <c r="K219" s="94"/>
      <c r="L219" s="94"/>
      <c r="M219" s="94"/>
      <c r="N219" s="94"/>
      <c r="O219" s="94"/>
      <c r="P219" s="95" t="str" cm="1">
        <f t="array" ref="P219">IF($C219="","",IF(I219="Yes",
           IF($B219=MATCH(MAX((IF($E$23:$E$522="",0,$E$23:$E$522))*(--($G$23:$G$522=$G219))*(--($I$23:$I$522="Yes"))),
                                                        (IF($E$23:$E$522="",0,$E$23:$E$522))*(--($G$23:$G$522=$G219))*(--($I$23:$I$522="Yes")),0),
                1,0.5),1))</f>
        <v/>
      </c>
      <c r="Q219" s="95" t="str">
        <f t="shared" si="30"/>
        <v xml:space="preserve"> </v>
      </c>
      <c r="R219" s="95" t="str">
        <f t="shared" si="28"/>
        <v/>
      </c>
      <c r="S219" s="95" t="str">
        <f t="shared" si="22"/>
        <v/>
      </c>
      <c r="T219" s="96" t="str">
        <f t="shared" si="23"/>
        <v xml:space="preserve"> </v>
      </c>
      <c r="U219" s="91"/>
      <c r="V219" s="101" t="str">
        <f t="shared" si="24"/>
        <v xml:space="preserve"> </v>
      </c>
      <c r="W219" s="98" t="str">
        <f t="shared" si="31"/>
        <v/>
      </c>
      <c r="X219" s="102" t="str">
        <f t="shared" si="29"/>
        <v/>
      </c>
      <c r="Y219" s="94"/>
      <c r="Z219" s="103" t="str">
        <f t="shared" si="27"/>
        <v/>
      </c>
    </row>
    <row r="220" spans="2:26" x14ac:dyDescent="0.2">
      <c r="B220" s="88">
        <f t="shared" si="32"/>
        <v>198</v>
      </c>
      <c r="C220" s="89"/>
      <c r="D220" s="61" t="str">
        <f>IF($C220="", "", INDEX('EAPG Table'!$C$8:$C$1048576, MATCH($C220, 'EAPG Table'!$B$8:$B$1048576, 0)))</f>
        <v/>
      </c>
      <c r="E220" s="90" t="str">
        <f>IF($C220="", "", INDEX('EAPG Table'!$H$8:$H$1048576, MATCH($C220, 'EAPG Table'!$B$8:$B$1048576, 0)))</f>
        <v/>
      </c>
      <c r="F220" s="91" t="str">
        <f>IF($C220="", "", INDEX('EAPG Table'!$F$8:$F$1048576, MATCH($C220, 'EAPG Table'!$B$8:$B$1048576, 0)))</f>
        <v/>
      </c>
      <c r="G220" s="92" t="str">
        <f>IF($C220="", "", INDEX('EAPG Table'!$D$8:$D$1048576, MATCH($C220, 'EAPG Table'!$B$8:$B$1048576, 0)))</f>
        <v/>
      </c>
      <c r="H220" s="91"/>
      <c r="I220" s="93"/>
      <c r="J220" s="94"/>
      <c r="K220" s="94"/>
      <c r="L220" s="94"/>
      <c r="M220" s="94"/>
      <c r="N220" s="94"/>
      <c r="O220" s="94"/>
      <c r="P220" s="95" t="str" cm="1">
        <f t="array" ref="P220">IF($C220="","",IF(I220="Yes",
           IF($B220=MATCH(MAX((IF($E$23:$E$522="",0,$E$23:$E$522))*(--($G$23:$G$522=$G220))*(--($I$23:$I$522="Yes"))),
                                                        (IF($E$23:$E$522="",0,$E$23:$E$522))*(--($G$23:$G$522=$G220))*(--($I$23:$I$522="Yes")),0),
                1,0.5),1))</f>
        <v/>
      </c>
      <c r="Q220" s="95" t="str">
        <f t="shared" si="30"/>
        <v xml:space="preserve"> </v>
      </c>
      <c r="R220" s="95" t="str">
        <f t="shared" si="28"/>
        <v/>
      </c>
      <c r="S220" s="95" t="str">
        <f t="shared" si="22"/>
        <v/>
      </c>
      <c r="T220" s="96" t="str">
        <f t="shared" si="23"/>
        <v xml:space="preserve"> </v>
      </c>
      <c r="U220" s="91"/>
      <c r="V220" s="101" t="str">
        <f t="shared" si="24"/>
        <v xml:space="preserve"> </v>
      </c>
      <c r="W220" s="98" t="str">
        <f t="shared" si="31"/>
        <v/>
      </c>
      <c r="X220" s="102" t="str">
        <f t="shared" si="29"/>
        <v/>
      </c>
      <c r="Y220" s="94"/>
      <c r="Z220" s="103" t="str">
        <f t="shared" si="27"/>
        <v/>
      </c>
    </row>
    <row r="221" spans="2:26" x14ac:dyDescent="0.2">
      <c r="B221" s="88">
        <f t="shared" si="32"/>
        <v>199</v>
      </c>
      <c r="C221" s="89"/>
      <c r="D221" s="61" t="str">
        <f>IF($C221="", "", INDEX('EAPG Table'!$C$8:$C$1048576, MATCH($C221, 'EAPG Table'!$B$8:$B$1048576, 0)))</f>
        <v/>
      </c>
      <c r="E221" s="90" t="str">
        <f>IF($C221="", "", INDEX('EAPG Table'!$H$8:$H$1048576, MATCH($C221, 'EAPG Table'!$B$8:$B$1048576, 0)))</f>
        <v/>
      </c>
      <c r="F221" s="91" t="str">
        <f>IF($C221="", "", INDEX('EAPG Table'!$F$8:$F$1048576, MATCH($C221, 'EAPG Table'!$B$8:$B$1048576, 0)))</f>
        <v/>
      </c>
      <c r="G221" s="92" t="str">
        <f>IF($C221="", "", INDEX('EAPG Table'!$D$8:$D$1048576, MATCH($C221, 'EAPG Table'!$B$8:$B$1048576, 0)))</f>
        <v/>
      </c>
      <c r="H221" s="91"/>
      <c r="I221" s="93"/>
      <c r="J221" s="94"/>
      <c r="K221" s="94"/>
      <c r="L221" s="94"/>
      <c r="M221" s="94"/>
      <c r="N221" s="94"/>
      <c r="O221" s="94"/>
      <c r="P221" s="95" t="str" cm="1">
        <f t="array" ref="P221">IF($C221="","",IF(I221="Yes",
           IF($B221=MATCH(MAX((IF($E$23:$E$522="",0,$E$23:$E$522))*(--($G$23:$G$522=$G221))*(--($I$23:$I$522="Yes"))),
                                                        (IF($E$23:$E$522="",0,$E$23:$E$522))*(--($G$23:$G$522=$G221))*(--($I$23:$I$522="Yes")),0),
                1,0.5),1))</f>
        <v/>
      </c>
      <c r="Q221" s="95" t="str">
        <f t="shared" si="30"/>
        <v xml:space="preserve"> </v>
      </c>
      <c r="R221" s="95" t="str">
        <f t="shared" si="28"/>
        <v/>
      </c>
      <c r="S221" s="95" t="str">
        <f t="shared" si="22"/>
        <v/>
      </c>
      <c r="T221" s="96" t="str">
        <f t="shared" si="23"/>
        <v xml:space="preserve"> </v>
      </c>
      <c r="U221" s="91"/>
      <c r="V221" s="101" t="str">
        <f t="shared" si="24"/>
        <v xml:space="preserve"> </v>
      </c>
      <c r="W221" s="98" t="str">
        <f t="shared" si="31"/>
        <v/>
      </c>
      <c r="X221" s="102" t="str">
        <f t="shared" si="29"/>
        <v/>
      </c>
      <c r="Y221" s="94"/>
      <c r="Z221" s="103" t="str">
        <f t="shared" si="27"/>
        <v/>
      </c>
    </row>
    <row r="222" spans="2:26" x14ac:dyDescent="0.2">
      <c r="B222" s="104">
        <f t="shared" si="32"/>
        <v>200</v>
      </c>
      <c r="C222" s="105"/>
      <c r="D222" s="106" t="str">
        <f>IF($C222="", "", INDEX('EAPG Table'!$C$8:$C$1048576, MATCH($C222, 'EAPG Table'!$B$8:$B$1048576, 0)))</f>
        <v/>
      </c>
      <c r="E222" s="107" t="str">
        <f>IF($C222="", "", INDEX('EAPG Table'!$H$8:$H$1048576, MATCH($C222, 'EAPG Table'!$B$8:$B$1048576, 0)))</f>
        <v/>
      </c>
      <c r="F222" s="108" t="str">
        <f>IF($C222="", "", INDEX('EAPG Table'!$F$8:$F$1048576, MATCH($C222, 'EAPG Table'!$B$8:$B$1048576, 0)))</f>
        <v/>
      </c>
      <c r="G222" s="109" t="str">
        <f>IF($C222="", "", INDEX('EAPG Table'!$D$8:$D$1048576, MATCH($C222, 'EAPG Table'!$B$8:$B$1048576, 0)))</f>
        <v/>
      </c>
      <c r="H222" s="108"/>
      <c r="I222" s="110"/>
      <c r="J222" s="111"/>
      <c r="K222" s="111"/>
      <c r="L222" s="111"/>
      <c r="M222" s="111"/>
      <c r="N222" s="111"/>
      <c r="O222" s="111"/>
      <c r="P222" s="112" t="str" cm="1">
        <f t="array" ref="P222">IF($C222="","",IF(I222="Yes",
           IF($B222=MATCH(MAX((IF($E$23:$E$522="",0,$E$23:$E$522))*(--($G$23:$G$522=$G222))*(--($I$23:$I$522="Yes"))),
                                                        (IF($E$23:$E$522="",0,$E$23:$E$522))*(--($G$23:$G$522=$G222))*(--($I$23:$I$522="Yes")),0),
                1,0.5),1))</f>
        <v/>
      </c>
      <c r="Q222" s="112" t="str">
        <f t="shared" si="30"/>
        <v xml:space="preserve"> </v>
      </c>
      <c r="R222" s="112" t="str">
        <f t="shared" si="28"/>
        <v/>
      </c>
      <c r="S222" s="112" t="str">
        <f t="shared" si="22"/>
        <v/>
      </c>
      <c r="T222" s="113" t="str">
        <f t="shared" si="23"/>
        <v xml:space="preserve"> </v>
      </c>
      <c r="U222" s="108"/>
      <c r="V222" s="114" t="str">
        <f t="shared" si="24"/>
        <v xml:space="preserve"> </v>
      </c>
      <c r="W222" s="115" t="str">
        <f t="shared" si="31"/>
        <v/>
      </c>
      <c r="X222" s="116" t="str">
        <f t="shared" si="29"/>
        <v/>
      </c>
      <c r="Y222" s="111"/>
      <c r="Z222" s="117" t="str">
        <f t="shared" si="27"/>
        <v/>
      </c>
    </row>
    <row r="223" spans="2:26" x14ac:dyDescent="0.2">
      <c r="B223" s="88">
        <f t="shared" si="32"/>
        <v>201</v>
      </c>
      <c r="C223" s="89"/>
      <c r="D223" s="61" t="str">
        <f>IF($C223="", "", INDEX('EAPG Table'!$C$8:$C$1048576, MATCH($C223, 'EAPG Table'!$B$8:$B$1048576, 0)))</f>
        <v/>
      </c>
      <c r="E223" s="90" t="str">
        <f>IF($C223="", "", INDEX('EAPG Table'!$H$8:$H$1048576, MATCH($C223, 'EAPG Table'!$B$8:$B$1048576, 0)))</f>
        <v/>
      </c>
      <c r="F223" s="91" t="str">
        <f>IF($C223="", "", INDEX('EAPG Table'!$F$8:$F$1048576, MATCH($C223, 'EAPG Table'!$B$8:$B$1048576, 0)))</f>
        <v/>
      </c>
      <c r="G223" s="92" t="str">
        <f>IF($C223="", "", INDEX('EAPG Table'!$D$8:$D$1048576, MATCH($C223, 'EAPG Table'!$B$8:$B$1048576, 0)))</f>
        <v/>
      </c>
      <c r="H223" s="91"/>
      <c r="I223" s="93"/>
      <c r="J223" s="94"/>
      <c r="K223" s="94"/>
      <c r="L223" s="94"/>
      <c r="M223" s="94"/>
      <c r="N223" s="94"/>
      <c r="O223" s="94"/>
      <c r="P223" s="95" t="str" cm="1">
        <f t="array" ref="P223">IF($C223="","",IF(I223="Yes",
           IF($B223=MATCH(MAX((IF($E$23:$E$522="",0,$E$23:$E$522))*(--($G$23:$G$522=$G223))*(--($I$23:$I$522="Yes"))),
                                                        (IF($E$23:$E$522="",0,$E$23:$E$522))*(--($G$23:$G$522=$G223))*(--($I$23:$I$522="Yes")),0),
                1,0.5),1))</f>
        <v/>
      </c>
      <c r="Q223" s="95" t="str">
        <f t="shared" si="30"/>
        <v xml:space="preserve"> </v>
      </c>
      <c r="R223" s="95" t="str">
        <f t="shared" si="28"/>
        <v/>
      </c>
      <c r="S223" s="95" t="str">
        <f t="shared" si="22"/>
        <v/>
      </c>
      <c r="T223" s="96" t="str">
        <f t="shared" si="23"/>
        <v xml:space="preserve"> </v>
      </c>
      <c r="U223" s="91"/>
      <c r="V223" s="101" t="str">
        <f t="shared" si="24"/>
        <v xml:space="preserve"> </v>
      </c>
      <c r="W223" s="98" t="str">
        <f t="shared" si="31"/>
        <v/>
      </c>
      <c r="X223" s="102" t="str">
        <f t="shared" si="29"/>
        <v/>
      </c>
      <c r="Y223" s="94"/>
      <c r="Z223" s="103" t="str">
        <f t="shared" si="27"/>
        <v/>
      </c>
    </row>
    <row r="224" spans="2:26" x14ac:dyDescent="0.2">
      <c r="B224" s="88">
        <f t="shared" si="32"/>
        <v>202</v>
      </c>
      <c r="C224" s="89"/>
      <c r="D224" s="61" t="str">
        <f>IF($C224="", "", INDEX('EAPG Table'!$C$8:$C$1048576, MATCH($C224, 'EAPG Table'!$B$8:$B$1048576, 0)))</f>
        <v/>
      </c>
      <c r="E224" s="90" t="str">
        <f>IF($C224="", "", INDEX('EAPG Table'!$H$8:$H$1048576, MATCH($C224, 'EAPG Table'!$B$8:$B$1048576, 0)))</f>
        <v/>
      </c>
      <c r="F224" s="91" t="str">
        <f>IF($C224="", "", INDEX('EAPG Table'!$F$8:$F$1048576, MATCH($C224, 'EAPG Table'!$B$8:$B$1048576, 0)))</f>
        <v/>
      </c>
      <c r="G224" s="92" t="str">
        <f>IF($C224="", "", INDEX('EAPG Table'!$D$8:$D$1048576, MATCH($C224, 'EAPG Table'!$B$8:$B$1048576, 0)))</f>
        <v/>
      </c>
      <c r="H224" s="91"/>
      <c r="I224" s="93"/>
      <c r="J224" s="94"/>
      <c r="K224" s="94"/>
      <c r="L224" s="94"/>
      <c r="M224" s="94"/>
      <c r="N224" s="94"/>
      <c r="O224" s="94"/>
      <c r="P224" s="95" t="str" cm="1">
        <f t="array" ref="P224">IF($C224="","",IF(I224="Yes",
           IF($B224=MATCH(MAX((IF($E$23:$E$522="",0,$E$23:$E$522))*(--($G$23:$G$522=$G224))*(--($I$23:$I$522="Yes"))),
                                                        (IF($E$23:$E$522="",0,$E$23:$E$522))*(--($G$23:$G$522=$G224))*(--($I$23:$I$522="Yes")),0),
                1,0.5),1))</f>
        <v/>
      </c>
      <c r="Q224" s="95" t="str">
        <f t="shared" si="30"/>
        <v xml:space="preserve"> </v>
      </c>
      <c r="R224" s="95" t="str">
        <f t="shared" si="28"/>
        <v/>
      </c>
      <c r="S224" s="95" t="str">
        <f t="shared" si="22"/>
        <v/>
      </c>
      <c r="T224" s="96" t="str">
        <f t="shared" si="23"/>
        <v xml:space="preserve"> </v>
      </c>
      <c r="U224" s="91"/>
      <c r="V224" s="101" t="str">
        <f t="shared" si="24"/>
        <v xml:space="preserve"> </v>
      </c>
      <c r="W224" s="98" t="str">
        <f t="shared" si="31"/>
        <v/>
      </c>
      <c r="X224" s="102" t="str">
        <f t="shared" si="29"/>
        <v/>
      </c>
      <c r="Y224" s="94"/>
      <c r="Z224" s="103" t="str">
        <f t="shared" ref="Z224:Z287" si="33">IF($C224="","",IF($Y224="Yes",ROUND($D$14*$D$15*$E224*$W224+$X224,2),0))</f>
        <v/>
      </c>
    </row>
    <row r="225" spans="2:26" x14ac:dyDescent="0.2">
      <c r="B225" s="88">
        <f t="shared" si="32"/>
        <v>203</v>
      </c>
      <c r="C225" s="89"/>
      <c r="D225" s="61" t="str">
        <f>IF($C225="", "", INDEX('EAPG Table'!$C$8:$C$1048576, MATCH($C225, 'EAPG Table'!$B$8:$B$1048576, 0)))</f>
        <v/>
      </c>
      <c r="E225" s="90" t="str">
        <f>IF($C225="", "", INDEX('EAPG Table'!$H$8:$H$1048576, MATCH($C225, 'EAPG Table'!$B$8:$B$1048576, 0)))</f>
        <v/>
      </c>
      <c r="F225" s="91" t="str">
        <f>IF($C225="", "", INDEX('EAPG Table'!$F$8:$F$1048576, MATCH($C225, 'EAPG Table'!$B$8:$B$1048576, 0)))</f>
        <v/>
      </c>
      <c r="G225" s="92" t="str">
        <f>IF($C225="", "", INDEX('EAPG Table'!$D$8:$D$1048576, MATCH($C225, 'EAPG Table'!$B$8:$B$1048576, 0)))</f>
        <v/>
      </c>
      <c r="H225" s="91"/>
      <c r="I225" s="93"/>
      <c r="J225" s="94"/>
      <c r="K225" s="94"/>
      <c r="L225" s="94"/>
      <c r="M225" s="94"/>
      <c r="N225" s="94"/>
      <c r="O225" s="94"/>
      <c r="P225" s="95" t="str" cm="1">
        <f t="array" ref="P225">IF($C225="","",IF(I225="Yes",
           IF($B225=MATCH(MAX((IF($E$23:$E$522="",0,$E$23:$E$522))*(--($G$23:$G$522=$G225))*(--($I$23:$I$522="Yes"))),
                                                        (IF($E$23:$E$522="",0,$E$23:$E$522))*(--($G$23:$G$522=$G225))*(--($I$23:$I$522="Yes")),0),
                1,0.5),1))</f>
        <v/>
      </c>
      <c r="Q225" s="95" t="str">
        <f t="shared" si="30"/>
        <v xml:space="preserve"> </v>
      </c>
      <c r="R225" s="95" t="str">
        <f t="shared" si="28"/>
        <v/>
      </c>
      <c r="S225" s="95" t="str">
        <f t="shared" si="22"/>
        <v/>
      </c>
      <c r="T225" s="96" t="str">
        <f t="shared" si="23"/>
        <v xml:space="preserve"> </v>
      </c>
      <c r="U225" s="91"/>
      <c r="V225" s="101" t="str">
        <f t="shared" si="24"/>
        <v xml:space="preserve"> </v>
      </c>
      <c r="W225" s="98" t="str">
        <f t="shared" si="31"/>
        <v/>
      </c>
      <c r="X225" s="102" t="str">
        <f t="shared" si="29"/>
        <v/>
      </c>
      <c r="Y225" s="94"/>
      <c r="Z225" s="103" t="str">
        <f t="shared" si="33"/>
        <v/>
      </c>
    </row>
    <row r="226" spans="2:26" x14ac:dyDescent="0.2">
      <c r="B226" s="88">
        <f t="shared" si="32"/>
        <v>204</v>
      </c>
      <c r="C226" s="89"/>
      <c r="D226" s="61" t="str">
        <f>IF($C226="", "", INDEX('EAPG Table'!$C$8:$C$1048576, MATCH($C226, 'EAPG Table'!$B$8:$B$1048576, 0)))</f>
        <v/>
      </c>
      <c r="E226" s="90" t="str">
        <f>IF($C226="", "", INDEX('EAPG Table'!$H$8:$H$1048576, MATCH($C226, 'EAPG Table'!$B$8:$B$1048576, 0)))</f>
        <v/>
      </c>
      <c r="F226" s="91" t="str">
        <f>IF($C226="", "", INDEX('EAPG Table'!$F$8:$F$1048576, MATCH($C226, 'EAPG Table'!$B$8:$B$1048576, 0)))</f>
        <v/>
      </c>
      <c r="G226" s="92" t="str">
        <f>IF($C226="", "", INDEX('EAPG Table'!$D$8:$D$1048576, MATCH($C226, 'EAPG Table'!$B$8:$B$1048576, 0)))</f>
        <v/>
      </c>
      <c r="H226" s="91"/>
      <c r="I226" s="93"/>
      <c r="J226" s="94"/>
      <c r="K226" s="94"/>
      <c r="L226" s="94"/>
      <c r="M226" s="94"/>
      <c r="N226" s="94"/>
      <c r="O226" s="94"/>
      <c r="P226" s="95" t="str" cm="1">
        <f t="array" ref="P226">IF($C226="","",IF(I226="Yes",
           IF($B226=MATCH(MAX((IF($E$23:$E$522="",0,$E$23:$E$522))*(--($G$23:$G$522=$G226))*(--($I$23:$I$522="Yes"))),
                                                        (IF($E$23:$E$522="",0,$E$23:$E$522))*(--($G$23:$G$522=$G226))*(--($I$23:$I$522="Yes")),0),
                1,0.5),1))</f>
        <v/>
      </c>
      <c r="Q226" s="95" t="str">
        <f t="shared" si="30"/>
        <v xml:space="preserve"> </v>
      </c>
      <c r="R226" s="95" t="str">
        <f t="shared" si="28"/>
        <v/>
      </c>
      <c r="S226" s="95" t="str">
        <f t="shared" si="22"/>
        <v/>
      </c>
      <c r="T226" s="96" t="str">
        <f t="shared" si="23"/>
        <v xml:space="preserve"> </v>
      </c>
      <c r="U226" s="91"/>
      <c r="V226" s="101" t="str">
        <f t="shared" si="24"/>
        <v xml:space="preserve"> </v>
      </c>
      <c r="W226" s="98" t="str">
        <f t="shared" si="31"/>
        <v/>
      </c>
      <c r="X226" s="102" t="str">
        <f t="shared" si="29"/>
        <v/>
      </c>
      <c r="Y226" s="94"/>
      <c r="Z226" s="103" t="str">
        <f t="shared" si="33"/>
        <v/>
      </c>
    </row>
    <row r="227" spans="2:26" x14ac:dyDescent="0.2">
      <c r="B227" s="104">
        <f t="shared" si="32"/>
        <v>205</v>
      </c>
      <c r="C227" s="105"/>
      <c r="D227" s="106" t="str">
        <f>IF($C227="", "", INDEX('EAPG Table'!$C$8:$C$1048576, MATCH($C227, 'EAPG Table'!$B$8:$B$1048576, 0)))</f>
        <v/>
      </c>
      <c r="E227" s="107" t="str">
        <f>IF($C227="", "", INDEX('EAPG Table'!$H$8:$H$1048576, MATCH($C227, 'EAPG Table'!$B$8:$B$1048576, 0)))</f>
        <v/>
      </c>
      <c r="F227" s="108" t="str">
        <f>IF($C227="", "", INDEX('EAPG Table'!$F$8:$F$1048576, MATCH($C227, 'EAPG Table'!$B$8:$B$1048576, 0)))</f>
        <v/>
      </c>
      <c r="G227" s="109" t="str">
        <f>IF($C227="", "", INDEX('EAPG Table'!$D$8:$D$1048576, MATCH($C227, 'EAPG Table'!$B$8:$B$1048576, 0)))</f>
        <v/>
      </c>
      <c r="H227" s="108"/>
      <c r="I227" s="110"/>
      <c r="J227" s="111"/>
      <c r="K227" s="111"/>
      <c r="L227" s="111"/>
      <c r="M227" s="111"/>
      <c r="N227" s="111"/>
      <c r="O227" s="111"/>
      <c r="P227" s="112" t="str" cm="1">
        <f t="array" ref="P227">IF($C227="","",IF(I227="Yes",
           IF($B227=MATCH(MAX((IF($E$23:$E$522="",0,$E$23:$E$522))*(--($G$23:$G$522=$G227))*(--($I$23:$I$522="Yes"))),
                                                        (IF($E$23:$E$522="",0,$E$23:$E$522))*(--($G$23:$G$522=$G227))*(--($I$23:$I$522="Yes")),0),
                1,0.5),1))</f>
        <v/>
      </c>
      <c r="Q227" s="112" t="str">
        <f t="shared" si="30"/>
        <v xml:space="preserve"> </v>
      </c>
      <c r="R227" s="112" t="str">
        <f t="shared" si="28"/>
        <v/>
      </c>
      <c r="S227" s="112" t="str">
        <f t="shared" si="22"/>
        <v/>
      </c>
      <c r="T227" s="113" t="str">
        <f t="shared" si="23"/>
        <v xml:space="preserve"> </v>
      </c>
      <c r="U227" s="108"/>
      <c r="V227" s="114" t="str">
        <f t="shared" si="24"/>
        <v xml:space="preserve"> </v>
      </c>
      <c r="W227" s="115" t="str">
        <f t="shared" si="31"/>
        <v/>
      </c>
      <c r="X227" s="116" t="str">
        <f t="shared" si="29"/>
        <v/>
      </c>
      <c r="Y227" s="111"/>
      <c r="Z227" s="117" t="str">
        <f t="shared" si="33"/>
        <v/>
      </c>
    </row>
    <row r="228" spans="2:26" x14ac:dyDescent="0.2">
      <c r="B228" s="88">
        <f t="shared" si="32"/>
        <v>206</v>
      </c>
      <c r="C228" s="89"/>
      <c r="D228" s="61" t="str">
        <f>IF($C228="", "", INDEX('EAPG Table'!$C$8:$C$1048576, MATCH($C228, 'EAPG Table'!$B$8:$B$1048576, 0)))</f>
        <v/>
      </c>
      <c r="E228" s="90" t="str">
        <f>IF($C228="", "", INDEX('EAPG Table'!$H$8:$H$1048576, MATCH($C228, 'EAPG Table'!$B$8:$B$1048576, 0)))</f>
        <v/>
      </c>
      <c r="F228" s="91" t="str">
        <f>IF($C228="", "", INDEX('EAPG Table'!$F$8:$F$1048576, MATCH($C228, 'EAPG Table'!$B$8:$B$1048576, 0)))</f>
        <v/>
      </c>
      <c r="G228" s="92" t="str">
        <f>IF($C228="", "", INDEX('EAPG Table'!$D$8:$D$1048576, MATCH($C228, 'EAPG Table'!$B$8:$B$1048576, 0)))</f>
        <v/>
      </c>
      <c r="H228" s="91"/>
      <c r="I228" s="93"/>
      <c r="J228" s="94"/>
      <c r="K228" s="94"/>
      <c r="L228" s="94"/>
      <c r="M228" s="94"/>
      <c r="N228" s="94"/>
      <c r="O228" s="94"/>
      <c r="P228" s="95" t="str" cm="1">
        <f t="array" ref="P228">IF($C228="","",IF(I228="Yes",
           IF($B228=MATCH(MAX((IF($E$23:$E$522="",0,$E$23:$E$522))*(--($G$23:$G$522=$G228))*(--($I$23:$I$522="Yes"))),
                                                        (IF($E$23:$E$522="",0,$E$23:$E$522))*(--($G$23:$G$522=$G228))*(--($I$23:$I$522="Yes")),0),
                1,0.5),1))</f>
        <v/>
      </c>
      <c r="Q228" s="95" t="str">
        <f t="shared" si="30"/>
        <v xml:space="preserve"> </v>
      </c>
      <c r="R228" s="95" t="str">
        <f t="shared" si="28"/>
        <v/>
      </c>
      <c r="S228" s="95" t="str">
        <f t="shared" si="22"/>
        <v/>
      </c>
      <c r="T228" s="96" t="str">
        <f t="shared" si="23"/>
        <v xml:space="preserve"> </v>
      </c>
      <c r="U228" s="91"/>
      <c r="V228" s="101" t="str">
        <f t="shared" si="24"/>
        <v xml:space="preserve"> </v>
      </c>
      <c r="W228" s="98" t="str">
        <f t="shared" si="31"/>
        <v/>
      </c>
      <c r="X228" s="102" t="str">
        <f t="shared" si="29"/>
        <v/>
      </c>
      <c r="Y228" s="94"/>
      <c r="Z228" s="103" t="str">
        <f t="shared" si="33"/>
        <v/>
      </c>
    </row>
    <row r="229" spans="2:26" x14ac:dyDescent="0.2">
      <c r="B229" s="88">
        <f t="shared" si="32"/>
        <v>207</v>
      </c>
      <c r="C229" s="89"/>
      <c r="D229" s="61" t="str">
        <f>IF($C229="", "", INDEX('EAPG Table'!$C$8:$C$1048576, MATCH($C229, 'EAPG Table'!$B$8:$B$1048576, 0)))</f>
        <v/>
      </c>
      <c r="E229" s="90" t="str">
        <f>IF($C229="", "", INDEX('EAPG Table'!$H$8:$H$1048576, MATCH($C229, 'EAPG Table'!$B$8:$B$1048576, 0)))</f>
        <v/>
      </c>
      <c r="F229" s="91" t="str">
        <f>IF($C229="", "", INDEX('EAPG Table'!$F$8:$F$1048576, MATCH($C229, 'EAPG Table'!$B$8:$B$1048576, 0)))</f>
        <v/>
      </c>
      <c r="G229" s="92" t="str">
        <f>IF($C229="", "", INDEX('EAPG Table'!$D$8:$D$1048576, MATCH($C229, 'EAPG Table'!$B$8:$B$1048576, 0)))</f>
        <v/>
      </c>
      <c r="H229" s="91"/>
      <c r="I229" s="93"/>
      <c r="J229" s="94"/>
      <c r="K229" s="94"/>
      <c r="L229" s="94"/>
      <c r="M229" s="94"/>
      <c r="N229" s="94"/>
      <c r="O229" s="94"/>
      <c r="P229" s="95" t="str" cm="1">
        <f t="array" ref="P229">IF($C229="","",IF(I229="Yes",
           IF($B229=MATCH(MAX((IF($E$23:$E$522="",0,$E$23:$E$522))*(--($G$23:$G$522=$G229))*(--($I$23:$I$522="Yes"))),
                                                        (IF($E$23:$E$522="",0,$E$23:$E$522))*(--($G$23:$G$522=$G229))*(--($I$23:$I$522="Yes")),0),
                1,0.5),1))</f>
        <v/>
      </c>
      <c r="Q229" s="95" t="str">
        <f t="shared" si="30"/>
        <v xml:space="preserve"> </v>
      </c>
      <c r="R229" s="95" t="str">
        <f t="shared" si="28"/>
        <v/>
      </c>
      <c r="S229" s="95" t="str">
        <f t="shared" si="22"/>
        <v/>
      </c>
      <c r="T229" s="96" t="str">
        <f t="shared" si="23"/>
        <v xml:space="preserve"> </v>
      </c>
      <c r="U229" s="91"/>
      <c r="V229" s="101" t="str">
        <f t="shared" si="24"/>
        <v xml:space="preserve"> </v>
      </c>
      <c r="W229" s="98" t="str">
        <f t="shared" si="31"/>
        <v/>
      </c>
      <c r="X229" s="102" t="str">
        <f t="shared" si="29"/>
        <v/>
      </c>
      <c r="Y229" s="94"/>
      <c r="Z229" s="103" t="str">
        <f t="shared" si="33"/>
        <v/>
      </c>
    </row>
    <row r="230" spans="2:26" x14ac:dyDescent="0.2">
      <c r="B230" s="88">
        <f t="shared" si="32"/>
        <v>208</v>
      </c>
      <c r="C230" s="89"/>
      <c r="D230" s="61" t="str">
        <f>IF($C230="", "", INDEX('EAPG Table'!$C$8:$C$1048576, MATCH($C230, 'EAPG Table'!$B$8:$B$1048576, 0)))</f>
        <v/>
      </c>
      <c r="E230" s="90" t="str">
        <f>IF($C230="", "", INDEX('EAPG Table'!$H$8:$H$1048576, MATCH($C230, 'EAPG Table'!$B$8:$B$1048576, 0)))</f>
        <v/>
      </c>
      <c r="F230" s="91" t="str">
        <f>IF($C230="", "", INDEX('EAPG Table'!$F$8:$F$1048576, MATCH($C230, 'EAPG Table'!$B$8:$B$1048576, 0)))</f>
        <v/>
      </c>
      <c r="G230" s="92" t="str">
        <f>IF($C230="", "", INDEX('EAPG Table'!$D$8:$D$1048576, MATCH($C230, 'EAPG Table'!$B$8:$B$1048576, 0)))</f>
        <v/>
      </c>
      <c r="H230" s="91"/>
      <c r="I230" s="93"/>
      <c r="J230" s="94"/>
      <c r="K230" s="94"/>
      <c r="L230" s="94"/>
      <c r="M230" s="94"/>
      <c r="N230" s="94"/>
      <c r="O230" s="94"/>
      <c r="P230" s="95" t="str" cm="1">
        <f t="array" ref="P230">IF($C230="","",IF(I230="Yes",
           IF($B230=MATCH(MAX((IF($E$23:$E$522="",0,$E$23:$E$522))*(--($G$23:$G$522=$G230))*(--($I$23:$I$522="Yes"))),
                                                        (IF($E$23:$E$522="",0,$E$23:$E$522))*(--($G$23:$G$522=$G230))*(--($I$23:$I$522="Yes")),0),
                1,0.5),1))</f>
        <v/>
      </c>
      <c r="Q230" s="95" t="str">
        <f t="shared" si="30"/>
        <v xml:space="preserve"> </v>
      </c>
      <c r="R230" s="95" t="str">
        <f t="shared" si="28"/>
        <v/>
      </c>
      <c r="S230" s="95" t="str">
        <f t="shared" si="22"/>
        <v/>
      </c>
      <c r="T230" s="96" t="str">
        <f t="shared" si="23"/>
        <v xml:space="preserve"> </v>
      </c>
      <c r="U230" s="91"/>
      <c r="V230" s="101" t="str">
        <f t="shared" si="24"/>
        <v xml:space="preserve"> </v>
      </c>
      <c r="W230" s="98" t="str">
        <f t="shared" si="31"/>
        <v/>
      </c>
      <c r="X230" s="102" t="str">
        <f t="shared" si="29"/>
        <v/>
      </c>
      <c r="Y230" s="94"/>
      <c r="Z230" s="103" t="str">
        <f t="shared" si="33"/>
        <v/>
      </c>
    </row>
    <row r="231" spans="2:26" x14ac:dyDescent="0.2">
      <c r="B231" s="88">
        <f t="shared" si="32"/>
        <v>209</v>
      </c>
      <c r="C231" s="89"/>
      <c r="D231" s="61" t="str">
        <f>IF($C231="", "", INDEX('EAPG Table'!$C$8:$C$1048576, MATCH($C231, 'EAPG Table'!$B$8:$B$1048576, 0)))</f>
        <v/>
      </c>
      <c r="E231" s="90" t="str">
        <f>IF($C231="", "", INDEX('EAPG Table'!$H$8:$H$1048576, MATCH($C231, 'EAPG Table'!$B$8:$B$1048576, 0)))</f>
        <v/>
      </c>
      <c r="F231" s="91" t="str">
        <f>IF($C231="", "", INDEX('EAPG Table'!$F$8:$F$1048576, MATCH($C231, 'EAPG Table'!$B$8:$B$1048576, 0)))</f>
        <v/>
      </c>
      <c r="G231" s="92" t="str">
        <f>IF($C231="", "", INDEX('EAPG Table'!$D$8:$D$1048576, MATCH($C231, 'EAPG Table'!$B$8:$B$1048576, 0)))</f>
        <v/>
      </c>
      <c r="H231" s="91"/>
      <c r="I231" s="93"/>
      <c r="J231" s="94"/>
      <c r="K231" s="94"/>
      <c r="L231" s="94"/>
      <c r="M231" s="94"/>
      <c r="N231" s="94"/>
      <c r="O231" s="94"/>
      <c r="P231" s="95" t="str" cm="1">
        <f t="array" ref="P231">IF($C231="","",IF(I231="Yes",
           IF($B231=MATCH(MAX((IF($E$23:$E$522="",0,$E$23:$E$522))*(--($G$23:$G$522=$G231))*(--($I$23:$I$522="Yes"))),
                                                        (IF($E$23:$E$522="",0,$E$23:$E$522))*(--($G$23:$G$522=$G231))*(--($I$23:$I$522="Yes")),0),
                1,0.5),1))</f>
        <v/>
      </c>
      <c r="Q231" s="95" t="str">
        <f t="shared" si="30"/>
        <v xml:space="preserve"> </v>
      </c>
      <c r="R231" s="95" t="str">
        <f t="shared" si="28"/>
        <v/>
      </c>
      <c r="S231" s="95" t="str">
        <f t="shared" si="22"/>
        <v/>
      </c>
      <c r="T231" s="96" t="str">
        <f t="shared" si="23"/>
        <v xml:space="preserve"> </v>
      </c>
      <c r="U231" s="91"/>
      <c r="V231" s="101" t="str">
        <f t="shared" si="24"/>
        <v xml:space="preserve"> </v>
      </c>
      <c r="W231" s="98" t="str">
        <f t="shared" si="31"/>
        <v/>
      </c>
      <c r="X231" s="102" t="str">
        <f t="shared" si="29"/>
        <v/>
      </c>
      <c r="Y231" s="94"/>
      <c r="Z231" s="103" t="str">
        <f t="shared" si="33"/>
        <v/>
      </c>
    </row>
    <row r="232" spans="2:26" x14ac:dyDescent="0.2">
      <c r="B232" s="104">
        <f t="shared" si="32"/>
        <v>210</v>
      </c>
      <c r="C232" s="105"/>
      <c r="D232" s="106" t="str">
        <f>IF($C232="", "", INDEX('EAPG Table'!$C$8:$C$1048576, MATCH($C232, 'EAPG Table'!$B$8:$B$1048576, 0)))</f>
        <v/>
      </c>
      <c r="E232" s="107" t="str">
        <f>IF($C232="", "", INDEX('EAPG Table'!$H$8:$H$1048576, MATCH($C232, 'EAPG Table'!$B$8:$B$1048576, 0)))</f>
        <v/>
      </c>
      <c r="F232" s="108" t="str">
        <f>IF($C232="", "", INDEX('EAPG Table'!$F$8:$F$1048576, MATCH($C232, 'EAPG Table'!$B$8:$B$1048576, 0)))</f>
        <v/>
      </c>
      <c r="G232" s="109" t="str">
        <f>IF($C232="", "", INDEX('EAPG Table'!$D$8:$D$1048576, MATCH($C232, 'EAPG Table'!$B$8:$B$1048576, 0)))</f>
        <v/>
      </c>
      <c r="H232" s="108"/>
      <c r="I232" s="110"/>
      <c r="J232" s="111"/>
      <c r="K232" s="111"/>
      <c r="L232" s="111"/>
      <c r="M232" s="111"/>
      <c r="N232" s="111"/>
      <c r="O232" s="111"/>
      <c r="P232" s="112" t="str" cm="1">
        <f t="array" ref="P232">IF($C232="","",IF(I232="Yes",
           IF($B232=MATCH(MAX((IF($E$23:$E$522="",0,$E$23:$E$522))*(--($G$23:$G$522=$G232))*(--($I$23:$I$522="Yes"))),
                                                        (IF($E$23:$E$522="",0,$E$23:$E$522))*(--($G$23:$G$522=$G232))*(--($I$23:$I$522="Yes")),0),
                1,0.5),1))</f>
        <v/>
      </c>
      <c r="Q232" s="112" t="str">
        <f t="shared" si="30"/>
        <v xml:space="preserve"> </v>
      </c>
      <c r="R232" s="112" t="str">
        <f t="shared" si="28"/>
        <v/>
      </c>
      <c r="S232" s="112" t="str">
        <f t="shared" si="22"/>
        <v/>
      </c>
      <c r="T232" s="113" t="str">
        <f t="shared" si="23"/>
        <v xml:space="preserve"> </v>
      </c>
      <c r="U232" s="108"/>
      <c r="V232" s="114" t="str">
        <f t="shared" si="24"/>
        <v xml:space="preserve"> </v>
      </c>
      <c r="W232" s="115" t="str">
        <f t="shared" si="31"/>
        <v/>
      </c>
      <c r="X232" s="116" t="str">
        <f t="shared" si="29"/>
        <v/>
      </c>
      <c r="Y232" s="111"/>
      <c r="Z232" s="117" t="str">
        <f t="shared" si="33"/>
        <v/>
      </c>
    </row>
    <row r="233" spans="2:26" x14ac:dyDescent="0.2">
      <c r="B233" s="88">
        <f t="shared" si="32"/>
        <v>211</v>
      </c>
      <c r="C233" s="89"/>
      <c r="D233" s="61" t="str">
        <f>IF($C233="", "", INDEX('EAPG Table'!$C$8:$C$1048576, MATCH($C233, 'EAPG Table'!$B$8:$B$1048576, 0)))</f>
        <v/>
      </c>
      <c r="E233" s="90" t="str">
        <f>IF($C233="", "", INDEX('EAPG Table'!$H$8:$H$1048576, MATCH($C233, 'EAPG Table'!$B$8:$B$1048576, 0)))</f>
        <v/>
      </c>
      <c r="F233" s="91" t="str">
        <f>IF($C233="", "", INDEX('EAPG Table'!$F$8:$F$1048576, MATCH($C233, 'EAPG Table'!$B$8:$B$1048576, 0)))</f>
        <v/>
      </c>
      <c r="G233" s="92" t="str">
        <f>IF($C233="", "", INDEX('EAPG Table'!$D$8:$D$1048576, MATCH($C233, 'EAPG Table'!$B$8:$B$1048576, 0)))</f>
        <v/>
      </c>
      <c r="H233" s="91"/>
      <c r="I233" s="93"/>
      <c r="J233" s="94"/>
      <c r="K233" s="94"/>
      <c r="L233" s="94"/>
      <c r="M233" s="94"/>
      <c r="N233" s="94"/>
      <c r="O233" s="94"/>
      <c r="P233" s="95" t="str" cm="1">
        <f t="array" ref="P233">IF($C233="","",IF(I233="Yes",
           IF($B233=MATCH(MAX((IF($E$23:$E$522="",0,$E$23:$E$522))*(--($G$23:$G$522=$G233))*(--($I$23:$I$522="Yes"))),
                                                        (IF($E$23:$E$522="",0,$E$23:$E$522))*(--($G$23:$G$522=$G233))*(--($I$23:$I$522="Yes")),0),
                1,0.5),1))</f>
        <v/>
      </c>
      <c r="Q233" s="95" t="str">
        <f t="shared" si="30"/>
        <v xml:space="preserve"> </v>
      </c>
      <c r="R233" s="95" t="str">
        <f t="shared" si="28"/>
        <v/>
      </c>
      <c r="S233" s="95" t="str">
        <f t="shared" si="22"/>
        <v/>
      </c>
      <c r="T233" s="96" t="str">
        <f t="shared" si="23"/>
        <v xml:space="preserve"> </v>
      </c>
      <c r="U233" s="91"/>
      <c r="V233" s="101" t="str">
        <f t="shared" si="24"/>
        <v xml:space="preserve"> </v>
      </c>
      <c r="W233" s="98" t="str">
        <f t="shared" si="31"/>
        <v/>
      </c>
      <c r="X233" s="102" t="str">
        <f t="shared" si="29"/>
        <v/>
      </c>
      <c r="Y233" s="94"/>
      <c r="Z233" s="103" t="str">
        <f t="shared" si="33"/>
        <v/>
      </c>
    </row>
    <row r="234" spans="2:26" x14ac:dyDescent="0.2">
      <c r="B234" s="88">
        <f t="shared" si="32"/>
        <v>212</v>
      </c>
      <c r="C234" s="89"/>
      <c r="D234" s="61" t="str">
        <f>IF($C234="", "", INDEX('EAPG Table'!$C$8:$C$1048576, MATCH($C234, 'EAPG Table'!$B$8:$B$1048576, 0)))</f>
        <v/>
      </c>
      <c r="E234" s="90" t="str">
        <f>IF($C234="", "", INDEX('EAPG Table'!$H$8:$H$1048576, MATCH($C234, 'EAPG Table'!$B$8:$B$1048576, 0)))</f>
        <v/>
      </c>
      <c r="F234" s="91" t="str">
        <f>IF($C234="", "", INDEX('EAPG Table'!$F$8:$F$1048576, MATCH($C234, 'EAPG Table'!$B$8:$B$1048576, 0)))</f>
        <v/>
      </c>
      <c r="G234" s="92" t="str">
        <f>IF($C234="", "", INDEX('EAPG Table'!$D$8:$D$1048576, MATCH($C234, 'EAPG Table'!$B$8:$B$1048576, 0)))</f>
        <v/>
      </c>
      <c r="H234" s="91"/>
      <c r="I234" s="93"/>
      <c r="J234" s="94"/>
      <c r="K234" s="94"/>
      <c r="L234" s="94"/>
      <c r="M234" s="94"/>
      <c r="N234" s="94"/>
      <c r="O234" s="94"/>
      <c r="P234" s="95" t="str" cm="1">
        <f t="array" ref="P234">IF($C234="","",IF(I234="Yes",
           IF($B234=MATCH(MAX((IF($E$23:$E$522="",0,$E$23:$E$522))*(--($G$23:$G$522=$G234))*(--($I$23:$I$522="Yes"))),
                                                        (IF($E$23:$E$522="",0,$E$23:$E$522))*(--($G$23:$G$522=$G234))*(--($I$23:$I$522="Yes")),0),
                1,0.5),1))</f>
        <v/>
      </c>
      <c r="Q234" s="95" t="str">
        <f t="shared" si="30"/>
        <v xml:space="preserve"> </v>
      </c>
      <c r="R234" s="95" t="str">
        <f t="shared" si="28"/>
        <v/>
      </c>
      <c r="S234" s="95" t="str">
        <f t="shared" si="22"/>
        <v/>
      </c>
      <c r="T234" s="96" t="str">
        <f t="shared" si="23"/>
        <v xml:space="preserve"> </v>
      </c>
      <c r="U234" s="91"/>
      <c r="V234" s="101" t="str">
        <f t="shared" si="24"/>
        <v xml:space="preserve"> </v>
      </c>
      <c r="W234" s="98" t="str">
        <f t="shared" si="31"/>
        <v/>
      </c>
      <c r="X234" s="102" t="str">
        <f t="shared" si="29"/>
        <v/>
      </c>
      <c r="Y234" s="94"/>
      <c r="Z234" s="103" t="str">
        <f t="shared" si="33"/>
        <v/>
      </c>
    </row>
    <row r="235" spans="2:26" x14ac:dyDescent="0.2">
      <c r="B235" s="88">
        <f t="shared" si="32"/>
        <v>213</v>
      </c>
      <c r="C235" s="89"/>
      <c r="D235" s="61" t="str">
        <f>IF($C235="", "", INDEX('EAPG Table'!$C$8:$C$1048576, MATCH($C235, 'EAPG Table'!$B$8:$B$1048576, 0)))</f>
        <v/>
      </c>
      <c r="E235" s="90" t="str">
        <f>IF($C235="", "", INDEX('EAPG Table'!$H$8:$H$1048576, MATCH($C235, 'EAPG Table'!$B$8:$B$1048576, 0)))</f>
        <v/>
      </c>
      <c r="F235" s="91" t="str">
        <f>IF($C235="", "", INDEX('EAPG Table'!$F$8:$F$1048576, MATCH($C235, 'EAPG Table'!$B$8:$B$1048576, 0)))</f>
        <v/>
      </c>
      <c r="G235" s="92" t="str">
        <f>IF($C235="", "", INDEX('EAPG Table'!$D$8:$D$1048576, MATCH($C235, 'EAPG Table'!$B$8:$B$1048576, 0)))</f>
        <v/>
      </c>
      <c r="H235" s="91"/>
      <c r="I235" s="93"/>
      <c r="J235" s="94"/>
      <c r="K235" s="94"/>
      <c r="L235" s="94"/>
      <c r="M235" s="94"/>
      <c r="N235" s="94"/>
      <c r="O235" s="94"/>
      <c r="P235" s="95" t="str" cm="1">
        <f t="array" ref="P235">IF($C235="","",IF(I235="Yes",
           IF($B235=MATCH(MAX((IF($E$23:$E$522="",0,$E$23:$E$522))*(--($G$23:$G$522=$G235))*(--($I$23:$I$522="Yes"))),
                                                        (IF($E$23:$E$522="",0,$E$23:$E$522))*(--($G$23:$G$522=$G235))*(--($I$23:$I$522="Yes")),0),
                1,0.5),1))</f>
        <v/>
      </c>
      <c r="Q235" s="95" t="str">
        <f t="shared" si="30"/>
        <v xml:space="preserve"> </v>
      </c>
      <c r="R235" s="95" t="str">
        <f t="shared" si="28"/>
        <v/>
      </c>
      <c r="S235" s="95" t="str">
        <f t="shared" si="22"/>
        <v/>
      </c>
      <c r="T235" s="96" t="str">
        <f t="shared" si="23"/>
        <v xml:space="preserve"> </v>
      </c>
      <c r="U235" s="91"/>
      <c r="V235" s="101" t="str">
        <f t="shared" si="24"/>
        <v xml:space="preserve"> </v>
      </c>
      <c r="W235" s="98" t="str">
        <f t="shared" si="31"/>
        <v/>
      </c>
      <c r="X235" s="102" t="str">
        <f t="shared" si="29"/>
        <v/>
      </c>
      <c r="Y235" s="94"/>
      <c r="Z235" s="103" t="str">
        <f t="shared" si="33"/>
        <v/>
      </c>
    </row>
    <row r="236" spans="2:26" x14ac:dyDescent="0.2">
      <c r="B236" s="88">
        <f t="shared" si="32"/>
        <v>214</v>
      </c>
      <c r="C236" s="89"/>
      <c r="D236" s="61" t="str">
        <f>IF($C236="", "", INDEX('EAPG Table'!$C$8:$C$1048576, MATCH($C236, 'EAPG Table'!$B$8:$B$1048576, 0)))</f>
        <v/>
      </c>
      <c r="E236" s="90" t="str">
        <f>IF($C236="", "", INDEX('EAPG Table'!$H$8:$H$1048576, MATCH($C236, 'EAPG Table'!$B$8:$B$1048576, 0)))</f>
        <v/>
      </c>
      <c r="F236" s="91" t="str">
        <f>IF($C236="", "", INDEX('EAPG Table'!$F$8:$F$1048576, MATCH($C236, 'EAPG Table'!$B$8:$B$1048576, 0)))</f>
        <v/>
      </c>
      <c r="G236" s="92" t="str">
        <f>IF($C236="", "", INDEX('EAPG Table'!$D$8:$D$1048576, MATCH($C236, 'EAPG Table'!$B$8:$B$1048576, 0)))</f>
        <v/>
      </c>
      <c r="H236" s="91"/>
      <c r="I236" s="93"/>
      <c r="J236" s="94"/>
      <c r="K236" s="94"/>
      <c r="L236" s="94"/>
      <c r="M236" s="94"/>
      <c r="N236" s="94"/>
      <c r="O236" s="94"/>
      <c r="P236" s="95" t="str" cm="1">
        <f t="array" ref="P236">IF($C236="","",IF(I236="Yes",
           IF($B236=MATCH(MAX((IF($E$23:$E$522="",0,$E$23:$E$522))*(--($G$23:$G$522=$G236))*(--($I$23:$I$522="Yes"))),
                                                        (IF($E$23:$E$522="",0,$E$23:$E$522))*(--($G$23:$G$522=$G236))*(--($I$23:$I$522="Yes")),0),
                1,0.5),1))</f>
        <v/>
      </c>
      <c r="Q236" s="95" t="str">
        <f t="shared" si="30"/>
        <v xml:space="preserve"> </v>
      </c>
      <c r="R236" s="95" t="str">
        <f t="shared" si="28"/>
        <v/>
      </c>
      <c r="S236" s="95" t="str">
        <f t="shared" si="22"/>
        <v/>
      </c>
      <c r="T236" s="96" t="str">
        <f t="shared" si="23"/>
        <v xml:space="preserve"> </v>
      </c>
      <c r="U236" s="91"/>
      <c r="V236" s="101" t="str">
        <f t="shared" si="24"/>
        <v xml:space="preserve"> </v>
      </c>
      <c r="W236" s="98" t="str">
        <f t="shared" si="31"/>
        <v/>
      </c>
      <c r="X236" s="102" t="str">
        <f t="shared" si="29"/>
        <v/>
      </c>
      <c r="Y236" s="94"/>
      <c r="Z236" s="103" t="str">
        <f t="shared" si="33"/>
        <v/>
      </c>
    </row>
    <row r="237" spans="2:26" x14ac:dyDescent="0.2">
      <c r="B237" s="104">
        <f t="shared" si="32"/>
        <v>215</v>
      </c>
      <c r="C237" s="105"/>
      <c r="D237" s="106" t="str">
        <f>IF($C237="", "", INDEX('EAPG Table'!$C$8:$C$1048576, MATCH($C237, 'EAPG Table'!$B$8:$B$1048576, 0)))</f>
        <v/>
      </c>
      <c r="E237" s="107" t="str">
        <f>IF($C237="", "", INDEX('EAPG Table'!$H$8:$H$1048576, MATCH($C237, 'EAPG Table'!$B$8:$B$1048576, 0)))</f>
        <v/>
      </c>
      <c r="F237" s="108" t="str">
        <f>IF($C237="", "", INDEX('EAPG Table'!$F$8:$F$1048576, MATCH($C237, 'EAPG Table'!$B$8:$B$1048576, 0)))</f>
        <v/>
      </c>
      <c r="G237" s="109" t="str">
        <f>IF($C237="", "", INDEX('EAPG Table'!$D$8:$D$1048576, MATCH($C237, 'EAPG Table'!$B$8:$B$1048576, 0)))</f>
        <v/>
      </c>
      <c r="H237" s="108"/>
      <c r="I237" s="110"/>
      <c r="J237" s="111"/>
      <c r="K237" s="111"/>
      <c r="L237" s="111"/>
      <c r="M237" s="111"/>
      <c r="N237" s="111"/>
      <c r="O237" s="111"/>
      <c r="P237" s="112" t="str" cm="1">
        <f t="array" ref="P237">IF($C237="","",IF(I237="Yes",
           IF($B237=MATCH(MAX((IF($E$23:$E$522="",0,$E$23:$E$522))*(--($G$23:$G$522=$G237))*(--($I$23:$I$522="Yes"))),
                                                        (IF($E$23:$E$522="",0,$E$23:$E$522))*(--($G$23:$G$522=$G237))*(--($I$23:$I$522="Yes")),0),
                1,0.5),1))</f>
        <v/>
      </c>
      <c r="Q237" s="112" t="str">
        <f t="shared" si="30"/>
        <v xml:space="preserve"> </v>
      </c>
      <c r="R237" s="112" t="str">
        <f t="shared" si="28"/>
        <v/>
      </c>
      <c r="S237" s="112" t="str">
        <f t="shared" si="22"/>
        <v/>
      </c>
      <c r="T237" s="113" t="str">
        <f t="shared" si="23"/>
        <v xml:space="preserve"> </v>
      </c>
      <c r="U237" s="108"/>
      <c r="V237" s="114" t="str">
        <f t="shared" si="24"/>
        <v xml:space="preserve"> </v>
      </c>
      <c r="W237" s="115" t="str">
        <f t="shared" si="31"/>
        <v/>
      </c>
      <c r="X237" s="116" t="str">
        <f t="shared" si="29"/>
        <v/>
      </c>
      <c r="Y237" s="111"/>
      <c r="Z237" s="117" t="str">
        <f t="shared" si="33"/>
        <v/>
      </c>
    </row>
    <row r="238" spans="2:26" x14ac:dyDescent="0.2">
      <c r="B238" s="88">
        <f t="shared" si="32"/>
        <v>216</v>
      </c>
      <c r="C238" s="89"/>
      <c r="D238" s="61" t="str">
        <f>IF($C238="", "", INDEX('EAPG Table'!$C$8:$C$1048576, MATCH($C238, 'EAPG Table'!$B$8:$B$1048576, 0)))</f>
        <v/>
      </c>
      <c r="E238" s="90" t="str">
        <f>IF($C238="", "", INDEX('EAPG Table'!$H$8:$H$1048576, MATCH($C238, 'EAPG Table'!$B$8:$B$1048576, 0)))</f>
        <v/>
      </c>
      <c r="F238" s="91" t="str">
        <f>IF($C238="", "", INDEX('EAPG Table'!$F$8:$F$1048576, MATCH($C238, 'EAPG Table'!$B$8:$B$1048576, 0)))</f>
        <v/>
      </c>
      <c r="G238" s="92" t="str">
        <f>IF($C238="", "", INDEX('EAPG Table'!$D$8:$D$1048576, MATCH($C238, 'EAPG Table'!$B$8:$B$1048576, 0)))</f>
        <v/>
      </c>
      <c r="H238" s="91"/>
      <c r="I238" s="93"/>
      <c r="J238" s="94"/>
      <c r="K238" s="94"/>
      <c r="L238" s="94"/>
      <c r="M238" s="94"/>
      <c r="N238" s="94"/>
      <c r="O238" s="94"/>
      <c r="P238" s="95" t="str" cm="1">
        <f t="array" ref="P238">IF($C238="","",IF(I238="Yes",
           IF($B238=MATCH(MAX((IF($E$23:$E$522="",0,$E$23:$E$522))*(--($G$23:$G$522=$G238))*(--($I$23:$I$522="Yes"))),
                                                        (IF($E$23:$E$522="",0,$E$23:$E$522))*(--($G$23:$G$522=$G238))*(--($I$23:$I$522="Yes")),0),
                1,0.5),1))</f>
        <v/>
      </c>
      <c r="Q238" s="95" t="str">
        <f t="shared" si="30"/>
        <v xml:space="preserve"> </v>
      </c>
      <c r="R238" s="95" t="str">
        <f t="shared" si="28"/>
        <v/>
      </c>
      <c r="S238" s="95" t="str">
        <f t="shared" si="22"/>
        <v/>
      </c>
      <c r="T238" s="96" t="str">
        <f t="shared" si="23"/>
        <v xml:space="preserve"> </v>
      </c>
      <c r="U238" s="91"/>
      <c r="V238" s="101" t="str">
        <f t="shared" si="24"/>
        <v xml:space="preserve"> </v>
      </c>
      <c r="W238" s="98" t="str">
        <f t="shared" si="31"/>
        <v/>
      </c>
      <c r="X238" s="102" t="str">
        <f t="shared" si="29"/>
        <v/>
      </c>
      <c r="Y238" s="94"/>
      <c r="Z238" s="103" t="str">
        <f t="shared" si="33"/>
        <v/>
      </c>
    </row>
    <row r="239" spans="2:26" x14ac:dyDescent="0.2">
      <c r="B239" s="88">
        <f t="shared" si="32"/>
        <v>217</v>
      </c>
      <c r="C239" s="89"/>
      <c r="D239" s="61" t="str">
        <f>IF($C239="", "", INDEX('EAPG Table'!$C$8:$C$1048576, MATCH($C239, 'EAPG Table'!$B$8:$B$1048576, 0)))</f>
        <v/>
      </c>
      <c r="E239" s="90" t="str">
        <f>IF($C239="", "", INDEX('EAPG Table'!$H$8:$H$1048576, MATCH($C239, 'EAPG Table'!$B$8:$B$1048576, 0)))</f>
        <v/>
      </c>
      <c r="F239" s="91" t="str">
        <f>IF($C239="", "", INDEX('EAPG Table'!$F$8:$F$1048576, MATCH($C239, 'EAPG Table'!$B$8:$B$1048576, 0)))</f>
        <v/>
      </c>
      <c r="G239" s="92" t="str">
        <f>IF($C239="", "", INDEX('EAPG Table'!$D$8:$D$1048576, MATCH($C239, 'EAPG Table'!$B$8:$B$1048576, 0)))</f>
        <v/>
      </c>
      <c r="H239" s="91"/>
      <c r="I239" s="93"/>
      <c r="J239" s="94"/>
      <c r="K239" s="94"/>
      <c r="L239" s="94"/>
      <c r="M239" s="94"/>
      <c r="N239" s="94"/>
      <c r="O239" s="94"/>
      <c r="P239" s="95" t="str" cm="1">
        <f t="array" ref="P239">IF($C239="","",IF(I239="Yes",
           IF($B239=MATCH(MAX((IF($E$23:$E$522="",0,$E$23:$E$522))*(--($G$23:$G$522=$G239))*(--($I$23:$I$522="Yes"))),
                                                        (IF($E$23:$E$522="",0,$E$23:$E$522))*(--($G$23:$G$522=$G239))*(--($I$23:$I$522="Yes")),0),
                1,0.5),1))</f>
        <v/>
      </c>
      <c r="Q239" s="95" t="str">
        <f t="shared" si="30"/>
        <v xml:space="preserve"> </v>
      </c>
      <c r="R239" s="95" t="str">
        <f t="shared" si="28"/>
        <v/>
      </c>
      <c r="S239" s="95" t="str">
        <f t="shared" si="22"/>
        <v/>
      </c>
      <c r="T239" s="96" t="str">
        <f t="shared" si="23"/>
        <v xml:space="preserve"> </v>
      </c>
      <c r="U239" s="91"/>
      <c r="V239" s="101" t="str">
        <f t="shared" si="24"/>
        <v xml:space="preserve"> </v>
      </c>
      <c r="W239" s="98" t="str">
        <f t="shared" si="31"/>
        <v/>
      </c>
      <c r="X239" s="102" t="str">
        <f t="shared" si="29"/>
        <v/>
      </c>
      <c r="Y239" s="94"/>
      <c r="Z239" s="103" t="str">
        <f t="shared" si="33"/>
        <v/>
      </c>
    </row>
    <row r="240" spans="2:26" x14ac:dyDescent="0.2">
      <c r="B240" s="88">
        <f t="shared" si="32"/>
        <v>218</v>
      </c>
      <c r="C240" s="89"/>
      <c r="D240" s="61" t="str">
        <f>IF($C240="", "", INDEX('EAPG Table'!$C$8:$C$1048576, MATCH($C240, 'EAPG Table'!$B$8:$B$1048576, 0)))</f>
        <v/>
      </c>
      <c r="E240" s="90" t="str">
        <f>IF($C240="", "", INDEX('EAPG Table'!$H$8:$H$1048576, MATCH($C240, 'EAPG Table'!$B$8:$B$1048576, 0)))</f>
        <v/>
      </c>
      <c r="F240" s="91" t="str">
        <f>IF($C240="", "", INDEX('EAPG Table'!$F$8:$F$1048576, MATCH($C240, 'EAPG Table'!$B$8:$B$1048576, 0)))</f>
        <v/>
      </c>
      <c r="G240" s="92" t="str">
        <f>IF($C240="", "", INDEX('EAPG Table'!$D$8:$D$1048576, MATCH($C240, 'EAPG Table'!$B$8:$B$1048576, 0)))</f>
        <v/>
      </c>
      <c r="H240" s="91"/>
      <c r="I240" s="93"/>
      <c r="J240" s="94"/>
      <c r="K240" s="94"/>
      <c r="L240" s="94"/>
      <c r="M240" s="94"/>
      <c r="N240" s="94"/>
      <c r="O240" s="94"/>
      <c r="P240" s="95" t="str" cm="1">
        <f t="array" ref="P240">IF($C240="","",IF(I240="Yes",
           IF($B240=MATCH(MAX((IF($E$23:$E$522="",0,$E$23:$E$522))*(--($G$23:$G$522=$G240))*(--($I$23:$I$522="Yes"))),
                                                        (IF($E$23:$E$522="",0,$E$23:$E$522))*(--($G$23:$G$522=$G240))*(--($I$23:$I$522="Yes")),0),
                1,0.5),1))</f>
        <v/>
      </c>
      <c r="Q240" s="95" t="str">
        <f t="shared" si="30"/>
        <v xml:space="preserve"> </v>
      </c>
      <c r="R240" s="95" t="str">
        <f t="shared" si="28"/>
        <v/>
      </c>
      <c r="S240" s="95" t="str">
        <f t="shared" si="22"/>
        <v/>
      </c>
      <c r="T240" s="96" t="str">
        <f t="shared" si="23"/>
        <v xml:space="preserve"> </v>
      </c>
      <c r="U240" s="91"/>
      <c r="V240" s="101" t="str">
        <f t="shared" si="24"/>
        <v xml:space="preserve"> </v>
      </c>
      <c r="W240" s="98" t="str">
        <f t="shared" si="31"/>
        <v/>
      </c>
      <c r="X240" s="102" t="str">
        <f t="shared" si="29"/>
        <v/>
      </c>
      <c r="Y240" s="94"/>
      <c r="Z240" s="103" t="str">
        <f t="shared" si="33"/>
        <v/>
      </c>
    </row>
    <row r="241" spans="2:26" x14ac:dyDescent="0.2">
      <c r="B241" s="88">
        <f t="shared" si="32"/>
        <v>219</v>
      </c>
      <c r="C241" s="89"/>
      <c r="D241" s="61" t="str">
        <f>IF($C241="", "", INDEX('EAPG Table'!$C$8:$C$1048576, MATCH($C241, 'EAPG Table'!$B$8:$B$1048576, 0)))</f>
        <v/>
      </c>
      <c r="E241" s="90" t="str">
        <f>IF($C241="", "", INDEX('EAPG Table'!$H$8:$H$1048576, MATCH($C241, 'EAPG Table'!$B$8:$B$1048576, 0)))</f>
        <v/>
      </c>
      <c r="F241" s="91" t="str">
        <f>IF($C241="", "", INDEX('EAPG Table'!$F$8:$F$1048576, MATCH($C241, 'EAPG Table'!$B$8:$B$1048576, 0)))</f>
        <v/>
      </c>
      <c r="G241" s="92" t="str">
        <f>IF($C241="", "", INDEX('EAPG Table'!$D$8:$D$1048576, MATCH($C241, 'EAPG Table'!$B$8:$B$1048576, 0)))</f>
        <v/>
      </c>
      <c r="H241" s="91"/>
      <c r="I241" s="93"/>
      <c r="J241" s="94"/>
      <c r="K241" s="94"/>
      <c r="L241" s="94"/>
      <c r="M241" s="94"/>
      <c r="N241" s="94"/>
      <c r="O241" s="94"/>
      <c r="P241" s="95" t="str" cm="1">
        <f t="array" ref="P241">IF($C241="","",IF(I241="Yes",
           IF($B241=MATCH(MAX((IF($E$23:$E$522="",0,$E$23:$E$522))*(--($G$23:$G$522=$G241))*(--($I$23:$I$522="Yes"))),
                                                        (IF($E$23:$E$522="",0,$E$23:$E$522))*(--($G$23:$G$522=$G241))*(--($I$23:$I$522="Yes")),0),
                1,0.5),1))</f>
        <v/>
      </c>
      <c r="Q241" s="95" t="str">
        <f t="shared" si="30"/>
        <v xml:space="preserve"> </v>
      </c>
      <c r="R241" s="95" t="str">
        <f t="shared" si="28"/>
        <v/>
      </c>
      <c r="S241" s="95" t="str">
        <f t="shared" si="22"/>
        <v/>
      </c>
      <c r="T241" s="96" t="str">
        <f t="shared" si="23"/>
        <v xml:space="preserve"> </v>
      </c>
      <c r="U241" s="91"/>
      <c r="V241" s="101" t="str">
        <f t="shared" si="24"/>
        <v xml:space="preserve"> </v>
      </c>
      <c r="W241" s="98" t="str">
        <f t="shared" si="31"/>
        <v/>
      </c>
      <c r="X241" s="102" t="str">
        <f t="shared" si="29"/>
        <v/>
      </c>
      <c r="Y241" s="94"/>
      <c r="Z241" s="103" t="str">
        <f t="shared" si="33"/>
        <v/>
      </c>
    </row>
    <row r="242" spans="2:26" x14ac:dyDescent="0.2">
      <c r="B242" s="104">
        <f t="shared" si="32"/>
        <v>220</v>
      </c>
      <c r="C242" s="105"/>
      <c r="D242" s="106" t="str">
        <f>IF($C242="", "", INDEX('EAPG Table'!$C$8:$C$1048576, MATCH($C242, 'EAPG Table'!$B$8:$B$1048576, 0)))</f>
        <v/>
      </c>
      <c r="E242" s="107" t="str">
        <f>IF($C242="", "", INDEX('EAPG Table'!$H$8:$H$1048576, MATCH($C242, 'EAPG Table'!$B$8:$B$1048576, 0)))</f>
        <v/>
      </c>
      <c r="F242" s="108" t="str">
        <f>IF($C242="", "", INDEX('EAPG Table'!$F$8:$F$1048576, MATCH($C242, 'EAPG Table'!$B$8:$B$1048576, 0)))</f>
        <v/>
      </c>
      <c r="G242" s="109" t="str">
        <f>IF($C242="", "", INDEX('EAPG Table'!$D$8:$D$1048576, MATCH($C242, 'EAPG Table'!$B$8:$B$1048576, 0)))</f>
        <v/>
      </c>
      <c r="H242" s="108"/>
      <c r="I242" s="110"/>
      <c r="J242" s="111"/>
      <c r="K242" s="111"/>
      <c r="L242" s="111"/>
      <c r="M242" s="111"/>
      <c r="N242" s="111"/>
      <c r="O242" s="111"/>
      <c r="P242" s="112" t="str" cm="1">
        <f t="array" ref="P242">IF($C242="","",IF(I242="Yes",
           IF($B242=MATCH(MAX((IF($E$23:$E$522="",0,$E$23:$E$522))*(--($G$23:$G$522=$G242))*(--($I$23:$I$522="Yes"))),
                                                        (IF($E$23:$E$522="",0,$E$23:$E$522))*(--($G$23:$G$522=$G242))*(--($I$23:$I$522="Yes")),0),
                1,0.5),1))</f>
        <v/>
      </c>
      <c r="Q242" s="112" t="str">
        <f t="shared" si="30"/>
        <v xml:space="preserve"> </v>
      </c>
      <c r="R242" s="112" t="str">
        <f t="shared" si="28"/>
        <v/>
      </c>
      <c r="S242" s="112" t="str">
        <f t="shared" si="22"/>
        <v/>
      </c>
      <c r="T242" s="113" t="str">
        <f t="shared" si="23"/>
        <v xml:space="preserve"> </v>
      </c>
      <c r="U242" s="108"/>
      <c r="V242" s="114" t="str">
        <f t="shared" si="24"/>
        <v xml:space="preserve"> </v>
      </c>
      <c r="W242" s="115" t="str">
        <f t="shared" si="31"/>
        <v/>
      </c>
      <c r="X242" s="116" t="str">
        <f t="shared" si="29"/>
        <v/>
      </c>
      <c r="Y242" s="111"/>
      <c r="Z242" s="117" t="str">
        <f t="shared" si="33"/>
        <v/>
      </c>
    </row>
    <row r="243" spans="2:26" x14ac:dyDescent="0.2">
      <c r="B243" s="88">
        <f t="shared" si="32"/>
        <v>221</v>
      </c>
      <c r="C243" s="89"/>
      <c r="D243" s="61" t="str">
        <f>IF($C243="", "", INDEX('EAPG Table'!$C$8:$C$1048576, MATCH($C243, 'EAPG Table'!$B$8:$B$1048576, 0)))</f>
        <v/>
      </c>
      <c r="E243" s="90" t="str">
        <f>IF($C243="", "", INDEX('EAPG Table'!$H$8:$H$1048576, MATCH($C243, 'EAPG Table'!$B$8:$B$1048576, 0)))</f>
        <v/>
      </c>
      <c r="F243" s="91" t="str">
        <f>IF($C243="", "", INDEX('EAPG Table'!$F$8:$F$1048576, MATCH($C243, 'EAPG Table'!$B$8:$B$1048576, 0)))</f>
        <v/>
      </c>
      <c r="G243" s="92" t="str">
        <f>IF($C243="", "", INDEX('EAPG Table'!$D$8:$D$1048576, MATCH($C243, 'EAPG Table'!$B$8:$B$1048576, 0)))</f>
        <v/>
      </c>
      <c r="H243" s="91"/>
      <c r="I243" s="93"/>
      <c r="J243" s="94"/>
      <c r="K243" s="94"/>
      <c r="L243" s="94"/>
      <c r="M243" s="94"/>
      <c r="N243" s="94"/>
      <c r="O243" s="94"/>
      <c r="P243" s="95" t="str" cm="1">
        <f t="array" ref="P243">IF($C243="","",IF(I243="Yes",
           IF($B243=MATCH(MAX((IF($E$23:$E$522="",0,$E$23:$E$522))*(--($G$23:$G$522=$G243))*(--($I$23:$I$522="Yes"))),
                                                        (IF($E$23:$E$522="",0,$E$23:$E$522))*(--($G$23:$G$522=$G243))*(--($I$23:$I$522="Yes")),0),
                1,0.5),1))</f>
        <v/>
      </c>
      <c r="Q243" s="95" t="str">
        <f t="shared" si="30"/>
        <v xml:space="preserve"> </v>
      </c>
      <c r="R243" s="95" t="str">
        <f t="shared" si="28"/>
        <v/>
      </c>
      <c r="S243" s="95" t="str">
        <f t="shared" si="22"/>
        <v/>
      </c>
      <c r="T243" s="96" t="str">
        <f t="shared" si="23"/>
        <v xml:space="preserve"> </v>
      </c>
      <c r="U243" s="91"/>
      <c r="V243" s="101" t="str">
        <f t="shared" si="24"/>
        <v xml:space="preserve"> </v>
      </c>
      <c r="W243" s="98" t="str">
        <f t="shared" si="31"/>
        <v/>
      </c>
      <c r="X243" s="102" t="str">
        <f t="shared" si="29"/>
        <v/>
      </c>
      <c r="Y243" s="94"/>
      <c r="Z243" s="103" t="str">
        <f t="shared" si="33"/>
        <v/>
      </c>
    </row>
    <row r="244" spans="2:26" x14ac:dyDescent="0.2">
      <c r="B244" s="88">
        <f t="shared" si="32"/>
        <v>222</v>
      </c>
      <c r="C244" s="89"/>
      <c r="D244" s="61" t="str">
        <f>IF($C244="", "", INDEX('EAPG Table'!$C$8:$C$1048576, MATCH($C244, 'EAPG Table'!$B$8:$B$1048576, 0)))</f>
        <v/>
      </c>
      <c r="E244" s="90" t="str">
        <f>IF($C244="", "", INDEX('EAPG Table'!$H$8:$H$1048576, MATCH($C244, 'EAPG Table'!$B$8:$B$1048576, 0)))</f>
        <v/>
      </c>
      <c r="F244" s="91" t="str">
        <f>IF($C244="", "", INDEX('EAPG Table'!$F$8:$F$1048576, MATCH($C244, 'EAPG Table'!$B$8:$B$1048576, 0)))</f>
        <v/>
      </c>
      <c r="G244" s="92" t="str">
        <f>IF($C244="", "", INDEX('EAPG Table'!$D$8:$D$1048576, MATCH($C244, 'EAPG Table'!$B$8:$B$1048576, 0)))</f>
        <v/>
      </c>
      <c r="H244" s="91"/>
      <c r="I244" s="93"/>
      <c r="J244" s="94"/>
      <c r="K244" s="94"/>
      <c r="L244" s="94"/>
      <c r="M244" s="94"/>
      <c r="N244" s="94"/>
      <c r="O244" s="94"/>
      <c r="P244" s="95" t="str" cm="1">
        <f t="array" ref="P244">IF($C244="","",IF(I244="Yes",
           IF($B244=MATCH(MAX((IF($E$23:$E$522="",0,$E$23:$E$522))*(--($G$23:$G$522=$G244))*(--($I$23:$I$522="Yes"))),
                                                        (IF($E$23:$E$522="",0,$E$23:$E$522))*(--($G$23:$G$522=$G244))*(--($I$23:$I$522="Yes")),0),
                1,0.5),1))</f>
        <v/>
      </c>
      <c r="Q244" s="95" t="str">
        <f t="shared" si="30"/>
        <v xml:space="preserve"> </v>
      </c>
      <c r="R244" s="95" t="str">
        <f t="shared" si="28"/>
        <v/>
      </c>
      <c r="S244" s="95" t="str">
        <f t="shared" si="22"/>
        <v/>
      </c>
      <c r="T244" s="96" t="str">
        <f t="shared" si="23"/>
        <v xml:space="preserve"> </v>
      </c>
      <c r="U244" s="91"/>
      <c r="V244" s="101" t="str">
        <f t="shared" si="24"/>
        <v xml:space="preserve"> </v>
      </c>
      <c r="W244" s="98" t="str">
        <f t="shared" si="31"/>
        <v/>
      </c>
      <c r="X244" s="102" t="str">
        <f t="shared" si="29"/>
        <v/>
      </c>
      <c r="Y244" s="94"/>
      <c r="Z244" s="103" t="str">
        <f t="shared" si="33"/>
        <v/>
      </c>
    </row>
    <row r="245" spans="2:26" x14ac:dyDescent="0.2">
      <c r="B245" s="88">
        <f t="shared" si="32"/>
        <v>223</v>
      </c>
      <c r="C245" s="89"/>
      <c r="D245" s="61" t="str">
        <f>IF($C245="", "", INDEX('EAPG Table'!$C$8:$C$1048576, MATCH($C245, 'EAPG Table'!$B$8:$B$1048576, 0)))</f>
        <v/>
      </c>
      <c r="E245" s="90" t="str">
        <f>IF($C245="", "", INDEX('EAPG Table'!$H$8:$H$1048576, MATCH($C245, 'EAPG Table'!$B$8:$B$1048576, 0)))</f>
        <v/>
      </c>
      <c r="F245" s="91" t="str">
        <f>IF($C245="", "", INDEX('EAPG Table'!$F$8:$F$1048576, MATCH($C245, 'EAPG Table'!$B$8:$B$1048576, 0)))</f>
        <v/>
      </c>
      <c r="G245" s="92" t="str">
        <f>IF($C245="", "", INDEX('EAPG Table'!$D$8:$D$1048576, MATCH($C245, 'EAPG Table'!$B$8:$B$1048576, 0)))</f>
        <v/>
      </c>
      <c r="H245" s="91"/>
      <c r="I245" s="93"/>
      <c r="J245" s="94"/>
      <c r="K245" s="94"/>
      <c r="L245" s="94"/>
      <c r="M245" s="94"/>
      <c r="N245" s="94"/>
      <c r="O245" s="94"/>
      <c r="P245" s="95" t="str" cm="1">
        <f t="array" ref="P245">IF($C245="","",IF(I245="Yes",
           IF($B245=MATCH(MAX((IF($E$23:$E$522="",0,$E$23:$E$522))*(--($G$23:$G$522=$G245))*(--($I$23:$I$522="Yes"))),
                                                        (IF($E$23:$E$522="",0,$E$23:$E$522))*(--($G$23:$G$522=$G245))*(--($I$23:$I$522="Yes")),0),
                1,0.5),1))</f>
        <v/>
      </c>
      <c r="Q245" s="95" t="str">
        <f t="shared" si="30"/>
        <v xml:space="preserve"> </v>
      </c>
      <c r="R245" s="95" t="str">
        <f t="shared" si="28"/>
        <v/>
      </c>
      <c r="S245" s="95" t="str">
        <f t="shared" si="22"/>
        <v/>
      </c>
      <c r="T245" s="96" t="str">
        <f t="shared" si="23"/>
        <v xml:space="preserve"> </v>
      </c>
      <c r="U245" s="91"/>
      <c r="V245" s="101" t="str">
        <f t="shared" si="24"/>
        <v xml:space="preserve"> </v>
      </c>
      <c r="W245" s="98" t="str">
        <f t="shared" si="31"/>
        <v/>
      </c>
      <c r="X245" s="102" t="str">
        <f t="shared" si="29"/>
        <v/>
      </c>
      <c r="Y245" s="94"/>
      <c r="Z245" s="103" t="str">
        <f t="shared" si="33"/>
        <v/>
      </c>
    </row>
    <row r="246" spans="2:26" x14ac:dyDescent="0.2">
      <c r="B246" s="88">
        <f t="shared" si="32"/>
        <v>224</v>
      </c>
      <c r="C246" s="89"/>
      <c r="D246" s="61" t="str">
        <f>IF($C246="", "", INDEX('EAPG Table'!$C$8:$C$1048576, MATCH($C246, 'EAPG Table'!$B$8:$B$1048576, 0)))</f>
        <v/>
      </c>
      <c r="E246" s="90" t="str">
        <f>IF($C246="", "", INDEX('EAPG Table'!$H$8:$H$1048576, MATCH($C246, 'EAPG Table'!$B$8:$B$1048576, 0)))</f>
        <v/>
      </c>
      <c r="F246" s="91" t="str">
        <f>IF($C246="", "", INDEX('EAPG Table'!$F$8:$F$1048576, MATCH($C246, 'EAPG Table'!$B$8:$B$1048576, 0)))</f>
        <v/>
      </c>
      <c r="G246" s="92" t="str">
        <f>IF($C246="", "", INDEX('EAPG Table'!$D$8:$D$1048576, MATCH($C246, 'EAPG Table'!$B$8:$B$1048576, 0)))</f>
        <v/>
      </c>
      <c r="H246" s="91"/>
      <c r="I246" s="93"/>
      <c r="J246" s="94"/>
      <c r="K246" s="94"/>
      <c r="L246" s="94"/>
      <c r="M246" s="94"/>
      <c r="N246" s="94"/>
      <c r="O246" s="94"/>
      <c r="P246" s="95" t="str" cm="1">
        <f t="array" ref="P246">IF($C246="","",IF(I246="Yes",
           IF($B246=MATCH(MAX((IF($E$23:$E$522="",0,$E$23:$E$522))*(--($G$23:$G$522=$G246))*(--($I$23:$I$522="Yes"))),
                                                        (IF($E$23:$E$522="",0,$E$23:$E$522))*(--($G$23:$G$522=$G246))*(--($I$23:$I$522="Yes")),0),
                1,0.5),1))</f>
        <v/>
      </c>
      <c r="Q246" s="95" t="str">
        <f t="shared" si="30"/>
        <v xml:space="preserve"> </v>
      </c>
      <c r="R246" s="95" t="str">
        <f t="shared" si="28"/>
        <v/>
      </c>
      <c r="S246" s="95" t="str">
        <f t="shared" si="22"/>
        <v/>
      </c>
      <c r="T246" s="96" t="str">
        <f t="shared" si="23"/>
        <v xml:space="preserve"> </v>
      </c>
      <c r="U246" s="91"/>
      <c r="V246" s="101" t="str">
        <f t="shared" si="24"/>
        <v xml:space="preserve"> </v>
      </c>
      <c r="W246" s="98" t="str">
        <f t="shared" si="31"/>
        <v/>
      </c>
      <c r="X246" s="102" t="str">
        <f t="shared" si="29"/>
        <v/>
      </c>
      <c r="Y246" s="94"/>
      <c r="Z246" s="103" t="str">
        <f t="shared" si="33"/>
        <v/>
      </c>
    </row>
    <row r="247" spans="2:26" x14ac:dyDescent="0.2">
      <c r="B247" s="104">
        <f t="shared" si="32"/>
        <v>225</v>
      </c>
      <c r="C247" s="105"/>
      <c r="D247" s="106" t="str">
        <f>IF($C247="", "", INDEX('EAPG Table'!$C$8:$C$1048576, MATCH($C247, 'EAPG Table'!$B$8:$B$1048576, 0)))</f>
        <v/>
      </c>
      <c r="E247" s="107" t="str">
        <f>IF($C247="", "", INDEX('EAPG Table'!$H$8:$H$1048576, MATCH($C247, 'EAPG Table'!$B$8:$B$1048576, 0)))</f>
        <v/>
      </c>
      <c r="F247" s="108" t="str">
        <f>IF($C247="", "", INDEX('EAPG Table'!$F$8:$F$1048576, MATCH($C247, 'EAPG Table'!$B$8:$B$1048576, 0)))</f>
        <v/>
      </c>
      <c r="G247" s="109" t="str">
        <f>IF($C247="", "", INDEX('EAPG Table'!$D$8:$D$1048576, MATCH($C247, 'EAPG Table'!$B$8:$B$1048576, 0)))</f>
        <v/>
      </c>
      <c r="H247" s="108"/>
      <c r="I247" s="110"/>
      <c r="J247" s="111"/>
      <c r="K247" s="111"/>
      <c r="L247" s="111"/>
      <c r="M247" s="111"/>
      <c r="N247" s="111"/>
      <c r="O247" s="111"/>
      <c r="P247" s="112" t="str" cm="1">
        <f t="array" ref="P247">IF($C247="","",IF(I247="Yes",
           IF($B247=MATCH(MAX((IF($E$23:$E$522="",0,$E$23:$E$522))*(--($G$23:$G$522=$G247))*(--($I$23:$I$522="Yes"))),
                                                        (IF($E$23:$E$522="",0,$E$23:$E$522))*(--($G$23:$G$522=$G247))*(--($I$23:$I$522="Yes")),0),
                1,0.5),1))</f>
        <v/>
      </c>
      <c r="Q247" s="112" t="str">
        <f t="shared" si="30"/>
        <v xml:space="preserve"> </v>
      </c>
      <c r="R247" s="112" t="str">
        <f t="shared" si="28"/>
        <v/>
      </c>
      <c r="S247" s="112" t="str">
        <f t="shared" si="22"/>
        <v/>
      </c>
      <c r="T247" s="113" t="str">
        <f t="shared" si="23"/>
        <v xml:space="preserve"> </v>
      </c>
      <c r="U247" s="108"/>
      <c r="V247" s="114" t="str">
        <f t="shared" si="24"/>
        <v xml:space="preserve"> </v>
      </c>
      <c r="W247" s="115" t="str">
        <f t="shared" si="31"/>
        <v/>
      </c>
      <c r="X247" s="116" t="str">
        <f t="shared" si="29"/>
        <v/>
      </c>
      <c r="Y247" s="111"/>
      <c r="Z247" s="117" t="str">
        <f t="shared" si="33"/>
        <v/>
      </c>
    </row>
    <row r="248" spans="2:26" x14ac:dyDescent="0.2">
      <c r="B248" s="88">
        <f t="shared" si="32"/>
        <v>226</v>
      </c>
      <c r="C248" s="89"/>
      <c r="D248" s="61" t="str">
        <f>IF($C248="", "", INDEX('EAPG Table'!$C$8:$C$1048576, MATCH($C248, 'EAPG Table'!$B$8:$B$1048576, 0)))</f>
        <v/>
      </c>
      <c r="E248" s="90" t="str">
        <f>IF($C248="", "", INDEX('EAPG Table'!$H$8:$H$1048576, MATCH($C248, 'EAPG Table'!$B$8:$B$1048576, 0)))</f>
        <v/>
      </c>
      <c r="F248" s="91" t="str">
        <f>IF($C248="", "", INDEX('EAPG Table'!$F$8:$F$1048576, MATCH($C248, 'EAPG Table'!$B$8:$B$1048576, 0)))</f>
        <v/>
      </c>
      <c r="G248" s="92" t="str">
        <f>IF($C248="", "", INDEX('EAPG Table'!$D$8:$D$1048576, MATCH($C248, 'EAPG Table'!$B$8:$B$1048576, 0)))</f>
        <v/>
      </c>
      <c r="H248" s="91"/>
      <c r="I248" s="93"/>
      <c r="J248" s="94"/>
      <c r="K248" s="94"/>
      <c r="L248" s="94"/>
      <c r="M248" s="94"/>
      <c r="N248" s="94"/>
      <c r="O248" s="94"/>
      <c r="P248" s="95" t="str" cm="1">
        <f t="array" ref="P248">IF($C248="","",IF(I248="Yes",
           IF($B248=MATCH(MAX((IF($E$23:$E$522="",0,$E$23:$E$522))*(--($G$23:$G$522=$G248))*(--($I$23:$I$522="Yes"))),
                                                        (IF($E$23:$E$522="",0,$E$23:$E$522))*(--($G$23:$G$522=$G248))*(--($I$23:$I$522="Yes")),0),
                1,0.5),1))</f>
        <v/>
      </c>
      <c r="Q248" s="95" t="str">
        <f t="shared" si="30"/>
        <v xml:space="preserve"> </v>
      </c>
      <c r="R248" s="95" t="str">
        <f t="shared" si="28"/>
        <v/>
      </c>
      <c r="S248" s="95" t="str">
        <f t="shared" si="22"/>
        <v/>
      </c>
      <c r="T248" s="96" t="str">
        <f t="shared" si="23"/>
        <v xml:space="preserve"> </v>
      </c>
      <c r="U248" s="91"/>
      <c r="V248" s="101" t="str">
        <f t="shared" si="24"/>
        <v xml:space="preserve"> </v>
      </c>
      <c r="W248" s="98" t="str">
        <f t="shared" si="31"/>
        <v/>
      </c>
      <c r="X248" s="102" t="str">
        <f t="shared" si="29"/>
        <v/>
      </c>
      <c r="Y248" s="94"/>
      <c r="Z248" s="103" t="str">
        <f t="shared" si="33"/>
        <v/>
      </c>
    </row>
    <row r="249" spans="2:26" x14ac:dyDescent="0.2">
      <c r="B249" s="88">
        <f t="shared" si="32"/>
        <v>227</v>
      </c>
      <c r="C249" s="89"/>
      <c r="D249" s="61" t="str">
        <f>IF($C249="", "", INDEX('EAPG Table'!$C$8:$C$1048576, MATCH($C249, 'EAPG Table'!$B$8:$B$1048576, 0)))</f>
        <v/>
      </c>
      <c r="E249" s="90" t="str">
        <f>IF($C249="", "", INDEX('EAPG Table'!$H$8:$H$1048576, MATCH($C249, 'EAPG Table'!$B$8:$B$1048576, 0)))</f>
        <v/>
      </c>
      <c r="F249" s="91" t="str">
        <f>IF($C249="", "", INDEX('EAPG Table'!$F$8:$F$1048576, MATCH($C249, 'EAPG Table'!$B$8:$B$1048576, 0)))</f>
        <v/>
      </c>
      <c r="G249" s="92" t="str">
        <f>IF($C249="", "", INDEX('EAPG Table'!$D$8:$D$1048576, MATCH($C249, 'EAPG Table'!$B$8:$B$1048576, 0)))</f>
        <v/>
      </c>
      <c r="H249" s="91"/>
      <c r="I249" s="93"/>
      <c r="J249" s="94"/>
      <c r="K249" s="94"/>
      <c r="L249" s="94"/>
      <c r="M249" s="94"/>
      <c r="N249" s="94"/>
      <c r="O249" s="94"/>
      <c r="P249" s="95" t="str" cm="1">
        <f t="array" ref="P249">IF($C249="","",IF(I249="Yes",
           IF($B249=MATCH(MAX((IF($E$23:$E$522="",0,$E$23:$E$522))*(--($G$23:$G$522=$G249))*(--($I$23:$I$522="Yes"))),
                                                        (IF($E$23:$E$522="",0,$E$23:$E$522))*(--($G$23:$G$522=$G249))*(--($I$23:$I$522="Yes")),0),
                1,0.5),1))</f>
        <v/>
      </c>
      <c r="Q249" s="95" t="str">
        <f t="shared" si="30"/>
        <v xml:space="preserve"> </v>
      </c>
      <c r="R249" s="95" t="str">
        <f t="shared" si="28"/>
        <v/>
      </c>
      <c r="S249" s="95" t="str">
        <f t="shared" si="22"/>
        <v/>
      </c>
      <c r="T249" s="96" t="str">
        <f t="shared" si="23"/>
        <v xml:space="preserve"> </v>
      </c>
      <c r="U249" s="91"/>
      <c r="V249" s="101" t="str">
        <f t="shared" si="24"/>
        <v xml:space="preserve"> </v>
      </c>
      <c r="W249" s="98" t="str">
        <f t="shared" si="31"/>
        <v/>
      </c>
      <c r="X249" s="102" t="str">
        <f t="shared" si="29"/>
        <v/>
      </c>
      <c r="Y249" s="94"/>
      <c r="Z249" s="103" t="str">
        <f t="shared" si="33"/>
        <v/>
      </c>
    </row>
    <row r="250" spans="2:26" x14ac:dyDescent="0.2">
      <c r="B250" s="88">
        <f t="shared" si="32"/>
        <v>228</v>
      </c>
      <c r="C250" s="89"/>
      <c r="D250" s="61" t="str">
        <f>IF($C250="", "", INDEX('EAPG Table'!$C$8:$C$1048576, MATCH($C250, 'EAPG Table'!$B$8:$B$1048576, 0)))</f>
        <v/>
      </c>
      <c r="E250" s="90" t="str">
        <f>IF($C250="", "", INDEX('EAPG Table'!$H$8:$H$1048576, MATCH($C250, 'EAPG Table'!$B$8:$B$1048576, 0)))</f>
        <v/>
      </c>
      <c r="F250" s="91" t="str">
        <f>IF($C250="", "", INDEX('EAPG Table'!$F$8:$F$1048576, MATCH($C250, 'EAPG Table'!$B$8:$B$1048576, 0)))</f>
        <v/>
      </c>
      <c r="G250" s="92" t="str">
        <f>IF($C250="", "", INDEX('EAPG Table'!$D$8:$D$1048576, MATCH($C250, 'EAPG Table'!$B$8:$B$1048576, 0)))</f>
        <v/>
      </c>
      <c r="H250" s="91"/>
      <c r="I250" s="93"/>
      <c r="J250" s="94"/>
      <c r="K250" s="94"/>
      <c r="L250" s="94"/>
      <c r="M250" s="94"/>
      <c r="N250" s="94"/>
      <c r="O250" s="94"/>
      <c r="P250" s="95" t="str" cm="1">
        <f t="array" ref="P250">IF($C250="","",IF(I250="Yes",
           IF($B250=MATCH(MAX((IF($E$23:$E$522="",0,$E$23:$E$522))*(--($G$23:$G$522=$G250))*(--($I$23:$I$522="Yes"))),
                                                        (IF($E$23:$E$522="",0,$E$23:$E$522))*(--($G$23:$G$522=$G250))*(--($I$23:$I$522="Yes")),0),
                1,0.5),1))</f>
        <v/>
      </c>
      <c r="Q250" s="95" t="str">
        <f t="shared" si="30"/>
        <v xml:space="preserve"> </v>
      </c>
      <c r="R250" s="95" t="str">
        <f t="shared" si="28"/>
        <v/>
      </c>
      <c r="S250" s="95" t="str">
        <f t="shared" si="22"/>
        <v/>
      </c>
      <c r="T250" s="96" t="str">
        <f t="shared" si="23"/>
        <v xml:space="preserve"> </v>
      </c>
      <c r="U250" s="91"/>
      <c r="V250" s="101" t="str">
        <f t="shared" si="24"/>
        <v xml:space="preserve"> </v>
      </c>
      <c r="W250" s="98" t="str">
        <f t="shared" si="31"/>
        <v/>
      </c>
      <c r="X250" s="102" t="str">
        <f t="shared" si="29"/>
        <v/>
      </c>
      <c r="Y250" s="94"/>
      <c r="Z250" s="103" t="str">
        <f t="shared" si="33"/>
        <v/>
      </c>
    </row>
    <row r="251" spans="2:26" x14ac:dyDescent="0.2">
      <c r="B251" s="88">
        <f t="shared" si="32"/>
        <v>229</v>
      </c>
      <c r="C251" s="89"/>
      <c r="D251" s="61" t="str">
        <f>IF($C251="", "", INDEX('EAPG Table'!$C$8:$C$1048576, MATCH($C251, 'EAPG Table'!$B$8:$B$1048576, 0)))</f>
        <v/>
      </c>
      <c r="E251" s="90" t="str">
        <f>IF($C251="", "", INDEX('EAPG Table'!$H$8:$H$1048576, MATCH($C251, 'EAPG Table'!$B$8:$B$1048576, 0)))</f>
        <v/>
      </c>
      <c r="F251" s="91" t="str">
        <f>IF($C251="", "", INDEX('EAPG Table'!$F$8:$F$1048576, MATCH($C251, 'EAPG Table'!$B$8:$B$1048576, 0)))</f>
        <v/>
      </c>
      <c r="G251" s="92" t="str">
        <f>IF($C251="", "", INDEX('EAPG Table'!$D$8:$D$1048576, MATCH($C251, 'EAPG Table'!$B$8:$B$1048576, 0)))</f>
        <v/>
      </c>
      <c r="H251" s="91"/>
      <c r="I251" s="93"/>
      <c r="J251" s="94"/>
      <c r="K251" s="94"/>
      <c r="L251" s="94"/>
      <c r="M251" s="94"/>
      <c r="N251" s="94"/>
      <c r="O251" s="94"/>
      <c r="P251" s="95" t="str" cm="1">
        <f t="array" ref="P251">IF($C251="","",IF(I251="Yes",
           IF($B251=MATCH(MAX((IF($E$23:$E$522="",0,$E$23:$E$522))*(--($G$23:$G$522=$G251))*(--($I$23:$I$522="Yes"))),
                                                        (IF($E$23:$E$522="",0,$E$23:$E$522))*(--($G$23:$G$522=$G251))*(--($I$23:$I$522="Yes")),0),
                1,0.5),1))</f>
        <v/>
      </c>
      <c r="Q251" s="95" t="str">
        <f t="shared" si="30"/>
        <v xml:space="preserve"> </v>
      </c>
      <c r="R251" s="95" t="str">
        <f t="shared" si="28"/>
        <v/>
      </c>
      <c r="S251" s="95" t="str">
        <f t="shared" si="22"/>
        <v/>
      </c>
      <c r="T251" s="96" t="str">
        <f t="shared" si="23"/>
        <v xml:space="preserve"> </v>
      </c>
      <c r="U251" s="91"/>
      <c r="V251" s="101" t="str">
        <f t="shared" si="24"/>
        <v xml:space="preserve"> </v>
      </c>
      <c r="W251" s="98" t="str">
        <f t="shared" si="31"/>
        <v/>
      </c>
      <c r="X251" s="102" t="str">
        <f t="shared" si="29"/>
        <v/>
      </c>
      <c r="Y251" s="94"/>
      <c r="Z251" s="103" t="str">
        <f t="shared" si="33"/>
        <v/>
      </c>
    </row>
    <row r="252" spans="2:26" x14ac:dyDescent="0.2">
      <c r="B252" s="104">
        <f t="shared" si="32"/>
        <v>230</v>
      </c>
      <c r="C252" s="105"/>
      <c r="D252" s="106" t="str">
        <f>IF($C252="", "", INDEX('EAPG Table'!$C$8:$C$1048576, MATCH($C252, 'EAPG Table'!$B$8:$B$1048576, 0)))</f>
        <v/>
      </c>
      <c r="E252" s="107" t="str">
        <f>IF($C252="", "", INDEX('EAPG Table'!$H$8:$H$1048576, MATCH($C252, 'EAPG Table'!$B$8:$B$1048576, 0)))</f>
        <v/>
      </c>
      <c r="F252" s="108" t="str">
        <f>IF($C252="", "", INDEX('EAPG Table'!$F$8:$F$1048576, MATCH($C252, 'EAPG Table'!$B$8:$B$1048576, 0)))</f>
        <v/>
      </c>
      <c r="G252" s="109" t="str">
        <f>IF($C252="", "", INDEX('EAPG Table'!$D$8:$D$1048576, MATCH($C252, 'EAPG Table'!$B$8:$B$1048576, 0)))</f>
        <v/>
      </c>
      <c r="H252" s="108"/>
      <c r="I252" s="110"/>
      <c r="J252" s="111"/>
      <c r="K252" s="111"/>
      <c r="L252" s="111"/>
      <c r="M252" s="111"/>
      <c r="N252" s="111"/>
      <c r="O252" s="111"/>
      <c r="P252" s="112" t="str" cm="1">
        <f t="array" ref="P252">IF($C252="","",IF(I252="Yes",
           IF($B252=MATCH(MAX((IF($E$23:$E$522="",0,$E$23:$E$522))*(--($G$23:$G$522=$G252))*(--($I$23:$I$522="Yes"))),
                                                        (IF($E$23:$E$522="",0,$E$23:$E$522))*(--($G$23:$G$522=$G252))*(--($I$23:$I$522="Yes")),0),
                1,0.5),1))</f>
        <v/>
      </c>
      <c r="Q252" s="112" t="str">
        <f t="shared" si="30"/>
        <v xml:space="preserve"> </v>
      </c>
      <c r="R252" s="112" t="str">
        <f t="shared" si="28"/>
        <v/>
      </c>
      <c r="S252" s="112" t="str">
        <f t="shared" si="22"/>
        <v/>
      </c>
      <c r="T252" s="113" t="str">
        <f t="shared" si="23"/>
        <v xml:space="preserve"> </v>
      </c>
      <c r="U252" s="108"/>
      <c r="V252" s="114" t="str">
        <f t="shared" si="24"/>
        <v xml:space="preserve"> </v>
      </c>
      <c r="W252" s="115" t="str">
        <f t="shared" si="31"/>
        <v/>
      </c>
      <c r="X252" s="116" t="str">
        <f t="shared" si="29"/>
        <v/>
      </c>
      <c r="Y252" s="111"/>
      <c r="Z252" s="117" t="str">
        <f t="shared" si="33"/>
        <v/>
      </c>
    </row>
    <row r="253" spans="2:26" x14ac:dyDescent="0.2">
      <c r="B253" s="88">
        <f t="shared" si="32"/>
        <v>231</v>
      </c>
      <c r="C253" s="89"/>
      <c r="D253" s="61" t="str">
        <f>IF($C253="", "", INDEX('EAPG Table'!$C$8:$C$1048576, MATCH($C253, 'EAPG Table'!$B$8:$B$1048576, 0)))</f>
        <v/>
      </c>
      <c r="E253" s="90" t="str">
        <f>IF($C253="", "", INDEX('EAPG Table'!$H$8:$H$1048576, MATCH($C253, 'EAPG Table'!$B$8:$B$1048576, 0)))</f>
        <v/>
      </c>
      <c r="F253" s="91" t="str">
        <f>IF($C253="", "", INDEX('EAPG Table'!$F$8:$F$1048576, MATCH($C253, 'EAPG Table'!$B$8:$B$1048576, 0)))</f>
        <v/>
      </c>
      <c r="G253" s="92" t="str">
        <f>IF($C253="", "", INDEX('EAPG Table'!$D$8:$D$1048576, MATCH($C253, 'EAPG Table'!$B$8:$B$1048576, 0)))</f>
        <v/>
      </c>
      <c r="H253" s="91"/>
      <c r="I253" s="93"/>
      <c r="J253" s="94"/>
      <c r="K253" s="94"/>
      <c r="L253" s="94"/>
      <c r="M253" s="94"/>
      <c r="N253" s="94"/>
      <c r="O253" s="94"/>
      <c r="P253" s="95" t="str" cm="1">
        <f t="array" ref="P253">IF($C253="","",IF(I253="Yes",
           IF($B253=MATCH(MAX((IF($E$23:$E$522="",0,$E$23:$E$522))*(--($G$23:$G$522=$G253))*(--($I$23:$I$522="Yes"))),
                                                        (IF($E$23:$E$522="",0,$E$23:$E$522))*(--($G$23:$G$522=$G253))*(--($I$23:$I$522="Yes")),0),
                1,0.5),1))</f>
        <v/>
      </c>
      <c r="Q253" s="95" t="str">
        <f t="shared" si="30"/>
        <v xml:space="preserve"> </v>
      </c>
      <c r="R253" s="95" t="str">
        <f t="shared" si="28"/>
        <v/>
      </c>
      <c r="S253" s="95" t="str">
        <f t="shared" si="22"/>
        <v/>
      </c>
      <c r="T253" s="96" t="str">
        <f t="shared" si="23"/>
        <v xml:space="preserve"> </v>
      </c>
      <c r="U253" s="91"/>
      <c r="V253" s="101" t="str">
        <f t="shared" si="24"/>
        <v xml:space="preserve"> </v>
      </c>
      <c r="W253" s="98" t="str">
        <f t="shared" si="31"/>
        <v/>
      </c>
      <c r="X253" s="102" t="str">
        <f t="shared" si="29"/>
        <v/>
      </c>
      <c r="Y253" s="94"/>
      <c r="Z253" s="103" t="str">
        <f t="shared" si="33"/>
        <v/>
      </c>
    </row>
    <row r="254" spans="2:26" x14ac:dyDescent="0.2">
      <c r="B254" s="88">
        <f t="shared" si="32"/>
        <v>232</v>
      </c>
      <c r="C254" s="89"/>
      <c r="D254" s="61" t="str">
        <f>IF($C254="", "", INDEX('EAPG Table'!$C$8:$C$1048576, MATCH($C254, 'EAPG Table'!$B$8:$B$1048576, 0)))</f>
        <v/>
      </c>
      <c r="E254" s="90" t="str">
        <f>IF($C254="", "", INDEX('EAPG Table'!$H$8:$H$1048576, MATCH($C254, 'EAPG Table'!$B$8:$B$1048576, 0)))</f>
        <v/>
      </c>
      <c r="F254" s="91" t="str">
        <f>IF($C254="", "", INDEX('EAPG Table'!$F$8:$F$1048576, MATCH($C254, 'EAPG Table'!$B$8:$B$1048576, 0)))</f>
        <v/>
      </c>
      <c r="G254" s="92" t="str">
        <f>IF($C254="", "", INDEX('EAPG Table'!$D$8:$D$1048576, MATCH($C254, 'EAPG Table'!$B$8:$B$1048576, 0)))</f>
        <v/>
      </c>
      <c r="H254" s="91"/>
      <c r="I254" s="93"/>
      <c r="J254" s="94"/>
      <c r="K254" s="94"/>
      <c r="L254" s="94"/>
      <c r="M254" s="94"/>
      <c r="N254" s="94"/>
      <c r="O254" s="94"/>
      <c r="P254" s="95" t="str" cm="1">
        <f t="array" ref="P254">IF($C254="","",IF(I254="Yes",
           IF($B254=MATCH(MAX((IF($E$23:$E$522="",0,$E$23:$E$522))*(--($G$23:$G$522=$G254))*(--($I$23:$I$522="Yes"))),
                                                        (IF($E$23:$E$522="",0,$E$23:$E$522))*(--($G$23:$G$522=$G254))*(--($I$23:$I$522="Yes")),0),
                1,0.5),1))</f>
        <v/>
      </c>
      <c r="Q254" s="95" t="str">
        <f t="shared" si="30"/>
        <v xml:space="preserve"> </v>
      </c>
      <c r="R254" s="95" t="str">
        <f t="shared" si="28"/>
        <v/>
      </c>
      <c r="S254" s="95" t="str">
        <f t="shared" si="22"/>
        <v/>
      </c>
      <c r="T254" s="96" t="str">
        <f t="shared" si="23"/>
        <v xml:space="preserve"> </v>
      </c>
      <c r="U254" s="91"/>
      <c r="V254" s="101" t="str">
        <f t="shared" si="24"/>
        <v xml:space="preserve"> </v>
      </c>
      <c r="W254" s="98" t="str">
        <f t="shared" si="31"/>
        <v/>
      </c>
      <c r="X254" s="102" t="str">
        <f t="shared" si="29"/>
        <v/>
      </c>
      <c r="Y254" s="94"/>
      <c r="Z254" s="103" t="str">
        <f t="shared" si="33"/>
        <v/>
      </c>
    </row>
    <row r="255" spans="2:26" x14ac:dyDescent="0.2">
      <c r="B255" s="88">
        <f t="shared" si="32"/>
        <v>233</v>
      </c>
      <c r="C255" s="89"/>
      <c r="D255" s="61" t="str">
        <f>IF($C255="", "", INDEX('EAPG Table'!$C$8:$C$1048576, MATCH($C255, 'EAPG Table'!$B$8:$B$1048576, 0)))</f>
        <v/>
      </c>
      <c r="E255" s="90" t="str">
        <f>IF($C255="", "", INDEX('EAPG Table'!$H$8:$H$1048576, MATCH($C255, 'EAPG Table'!$B$8:$B$1048576, 0)))</f>
        <v/>
      </c>
      <c r="F255" s="91" t="str">
        <f>IF($C255="", "", INDEX('EAPG Table'!$F$8:$F$1048576, MATCH($C255, 'EAPG Table'!$B$8:$B$1048576, 0)))</f>
        <v/>
      </c>
      <c r="G255" s="92" t="str">
        <f>IF($C255="", "", INDEX('EAPG Table'!$D$8:$D$1048576, MATCH($C255, 'EAPG Table'!$B$8:$B$1048576, 0)))</f>
        <v/>
      </c>
      <c r="H255" s="91"/>
      <c r="I255" s="93"/>
      <c r="J255" s="94"/>
      <c r="K255" s="94"/>
      <c r="L255" s="94"/>
      <c r="M255" s="94"/>
      <c r="N255" s="94"/>
      <c r="O255" s="94"/>
      <c r="P255" s="95" t="str" cm="1">
        <f t="array" ref="P255">IF($C255="","",IF(I255="Yes",
           IF($B255=MATCH(MAX((IF($E$23:$E$522="",0,$E$23:$E$522))*(--($G$23:$G$522=$G255))*(--($I$23:$I$522="Yes"))),
                                                        (IF($E$23:$E$522="",0,$E$23:$E$522))*(--($G$23:$G$522=$G255))*(--($I$23:$I$522="Yes")),0),
                1,0.5),1))</f>
        <v/>
      </c>
      <c r="Q255" s="95" t="str">
        <f t="shared" si="30"/>
        <v xml:space="preserve"> </v>
      </c>
      <c r="R255" s="95" t="str">
        <f t="shared" si="28"/>
        <v/>
      </c>
      <c r="S255" s="95" t="str">
        <f t="shared" si="22"/>
        <v/>
      </c>
      <c r="T255" s="96" t="str">
        <f t="shared" si="23"/>
        <v xml:space="preserve"> </v>
      </c>
      <c r="U255" s="91"/>
      <c r="V255" s="101" t="str">
        <f t="shared" si="24"/>
        <v xml:space="preserve"> </v>
      </c>
      <c r="W255" s="98" t="str">
        <f t="shared" si="31"/>
        <v/>
      </c>
      <c r="X255" s="102" t="str">
        <f t="shared" si="29"/>
        <v/>
      </c>
      <c r="Y255" s="94"/>
      <c r="Z255" s="103" t="str">
        <f t="shared" si="33"/>
        <v/>
      </c>
    </row>
    <row r="256" spans="2:26" x14ac:dyDescent="0.2">
      <c r="B256" s="88">
        <f t="shared" si="32"/>
        <v>234</v>
      </c>
      <c r="C256" s="89"/>
      <c r="D256" s="61" t="str">
        <f>IF($C256="", "", INDEX('EAPG Table'!$C$8:$C$1048576, MATCH($C256, 'EAPG Table'!$B$8:$B$1048576, 0)))</f>
        <v/>
      </c>
      <c r="E256" s="90" t="str">
        <f>IF($C256="", "", INDEX('EAPG Table'!$H$8:$H$1048576, MATCH($C256, 'EAPG Table'!$B$8:$B$1048576, 0)))</f>
        <v/>
      </c>
      <c r="F256" s="91" t="str">
        <f>IF($C256="", "", INDEX('EAPG Table'!$F$8:$F$1048576, MATCH($C256, 'EAPG Table'!$B$8:$B$1048576, 0)))</f>
        <v/>
      </c>
      <c r="G256" s="92" t="str">
        <f>IF($C256="", "", INDEX('EAPG Table'!$D$8:$D$1048576, MATCH($C256, 'EAPG Table'!$B$8:$B$1048576, 0)))</f>
        <v/>
      </c>
      <c r="H256" s="91"/>
      <c r="I256" s="93"/>
      <c r="J256" s="94"/>
      <c r="K256" s="94"/>
      <c r="L256" s="94"/>
      <c r="M256" s="94"/>
      <c r="N256" s="94"/>
      <c r="O256" s="94"/>
      <c r="P256" s="95" t="str" cm="1">
        <f t="array" ref="P256">IF($C256="","",IF(I256="Yes",
           IF($B256=MATCH(MAX((IF($E$23:$E$522="",0,$E$23:$E$522))*(--($G$23:$G$522=$G256))*(--($I$23:$I$522="Yes"))),
                                                        (IF($E$23:$E$522="",0,$E$23:$E$522))*(--($G$23:$G$522=$G256))*(--($I$23:$I$522="Yes")),0),
                1,0.5),1))</f>
        <v/>
      </c>
      <c r="Q256" s="95" t="str">
        <f t="shared" si="30"/>
        <v xml:space="preserve"> </v>
      </c>
      <c r="R256" s="95" t="str">
        <f t="shared" si="28"/>
        <v/>
      </c>
      <c r="S256" s="95" t="str">
        <f t="shared" si="22"/>
        <v/>
      </c>
      <c r="T256" s="96" t="str">
        <f t="shared" si="23"/>
        <v xml:space="preserve"> </v>
      </c>
      <c r="U256" s="91"/>
      <c r="V256" s="101" t="str">
        <f t="shared" si="24"/>
        <v xml:space="preserve"> </v>
      </c>
      <c r="W256" s="98" t="str">
        <f t="shared" si="31"/>
        <v/>
      </c>
      <c r="X256" s="102" t="str">
        <f t="shared" si="29"/>
        <v/>
      </c>
      <c r="Y256" s="94"/>
      <c r="Z256" s="103" t="str">
        <f t="shared" si="33"/>
        <v/>
      </c>
    </row>
    <row r="257" spans="2:26" x14ac:dyDescent="0.2">
      <c r="B257" s="104">
        <f t="shared" si="32"/>
        <v>235</v>
      </c>
      <c r="C257" s="105"/>
      <c r="D257" s="106" t="str">
        <f>IF($C257="", "", INDEX('EAPG Table'!$C$8:$C$1048576, MATCH($C257, 'EAPG Table'!$B$8:$B$1048576, 0)))</f>
        <v/>
      </c>
      <c r="E257" s="107" t="str">
        <f>IF($C257="", "", INDEX('EAPG Table'!$H$8:$H$1048576, MATCH($C257, 'EAPG Table'!$B$8:$B$1048576, 0)))</f>
        <v/>
      </c>
      <c r="F257" s="108" t="str">
        <f>IF($C257="", "", INDEX('EAPG Table'!$F$8:$F$1048576, MATCH($C257, 'EAPG Table'!$B$8:$B$1048576, 0)))</f>
        <v/>
      </c>
      <c r="G257" s="109" t="str">
        <f>IF($C257="", "", INDEX('EAPG Table'!$D$8:$D$1048576, MATCH($C257, 'EAPG Table'!$B$8:$B$1048576, 0)))</f>
        <v/>
      </c>
      <c r="H257" s="108"/>
      <c r="I257" s="110"/>
      <c r="J257" s="111"/>
      <c r="K257" s="111"/>
      <c r="L257" s="111"/>
      <c r="M257" s="111"/>
      <c r="N257" s="111"/>
      <c r="O257" s="111"/>
      <c r="P257" s="112" t="str" cm="1">
        <f t="array" ref="P257">IF($C257="","",IF(I257="Yes",
           IF($B257=MATCH(MAX((IF($E$23:$E$522="",0,$E$23:$E$522))*(--($G$23:$G$522=$G257))*(--($I$23:$I$522="Yes"))),
                                                        (IF($E$23:$E$522="",0,$E$23:$E$522))*(--($G$23:$G$522=$G257))*(--($I$23:$I$522="Yes")),0),
                1,0.5),1))</f>
        <v/>
      </c>
      <c r="Q257" s="112" t="str">
        <f t="shared" si="30"/>
        <v xml:space="preserve"> </v>
      </c>
      <c r="R257" s="112" t="str">
        <f t="shared" si="28"/>
        <v/>
      </c>
      <c r="S257" s="112" t="str">
        <f t="shared" si="22"/>
        <v/>
      </c>
      <c r="T257" s="113" t="str">
        <f t="shared" si="23"/>
        <v xml:space="preserve"> </v>
      </c>
      <c r="U257" s="108"/>
      <c r="V257" s="114" t="str">
        <f t="shared" si="24"/>
        <v xml:space="preserve"> </v>
      </c>
      <c r="W257" s="115" t="str">
        <f t="shared" si="31"/>
        <v/>
      </c>
      <c r="X257" s="116" t="str">
        <f t="shared" si="29"/>
        <v/>
      </c>
      <c r="Y257" s="111"/>
      <c r="Z257" s="117" t="str">
        <f t="shared" si="33"/>
        <v/>
      </c>
    </row>
    <row r="258" spans="2:26" x14ac:dyDescent="0.2">
      <c r="B258" s="88">
        <f t="shared" si="32"/>
        <v>236</v>
      </c>
      <c r="C258" s="89"/>
      <c r="D258" s="61" t="str">
        <f>IF($C258="", "", INDEX('EAPG Table'!$C$8:$C$1048576, MATCH($C258, 'EAPG Table'!$B$8:$B$1048576, 0)))</f>
        <v/>
      </c>
      <c r="E258" s="90" t="str">
        <f>IF($C258="", "", INDEX('EAPG Table'!$H$8:$H$1048576, MATCH($C258, 'EAPG Table'!$B$8:$B$1048576, 0)))</f>
        <v/>
      </c>
      <c r="F258" s="91" t="str">
        <f>IF($C258="", "", INDEX('EAPG Table'!$F$8:$F$1048576, MATCH($C258, 'EAPG Table'!$B$8:$B$1048576, 0)))</f>
        <v/>
      </c>
      <c r="G258" s="92" t="str">
        <f>IF($C258="", "", INDEX('EAPG Table'!$D$8:$D$1048576, MATCH($C258, 'EAPG Table'!$B$8:$B$1048576, 0)))</f>
        <v/>
      </c>
      <c r="H258" s="91"/>
      <c r="I258" s="93"/>
      <c r="J258" s="94"/>
      <c r="K258" s="94"/>
      <c r="L258" s="94"/>
      <c r="M258" s="94"/>
      <c r="N258" s="94"/>
      <c r="O258" s="94"/>
      <c r="P258" s="95" t="str" cm="1">
        <f t="array" ref="P258">IF($C258="","",IF(I258="Yes",
           IF($B258=MATCH(MAX((IF($E$23:$E$522="",0,$E$23:$E$522))*(--($G$23:$G$522=$G258))*(--($I$23:$I$522="Yes"))),
                                                        (IF($E$23:$E$522="",0,$E$23:$E$522))*(--($G$23:$G$522=$G258))*(--($I$23:$I$522="Yes")),0),
                1,0.5),1))</f>
        <v/>
      </c>
      <c r="Q258" s="95" t="str">
        <f t="shared" si="30"/>
        <v xml:space="preserve"> </v>
      </c>
      <c r="R258" s="95" t="str">
        <f t="shared" si="28"/>
        <v/>
      </c>
      <c r="S258" s="95" t="str">
        <f t="shared" si="22"/>
        <v/>
      </c>
      <c r="T258" s="96" t="str">
        <f t="shared" si="23"/>
        <v xml:space="preserve"> </v>
      </c>
      <c r="U258" s="91"/>
      <c r="V258" s="101" t="str">
        <f t="shared" si="24"/>
        <v xml:space="preserve"> </v>
      </c>
      <c r="W258" s="98" t="str">
        <f t="shared" si="31"/>
        <v/>
      </c>
      <c r="X258" s="102" t="str">
        <f t="shared" si="29"/>
        <v/>
      </c>
      <c r="Y258" s="94"/>
      <c r="Z258" s="103" t="str">
        <f t="shared" si="33"/>
        <v/>
      </c>
    </row>
    <row r="259" spans="2:26" x14ac:dyDescent="0.2">
      <c r="B259" s="88">
        <f t="shared" si="32"/>
        <v>237</v>
      </c>
      <c r="C259" s="89"/>
      <c r="D259" s="61" t="str">
        <f>IF($C259="", "", INDEX('EAPG Table'!$C$8:$C$1048576, MATCH($C259, 'EAPG Table'!$B$8:$B$1048576, 0)))</f>
        <v/>
      </c>
      <c r="E259" s="90" t="str">
        <f>IF($C259="", "", INDEX('EAPG Table'!$H$8:$H$1048576, MATCH($C259, 'EAPG Table'!$B$8:$B$1048576, 0)))</f>
        <v/>
      </c>
      <c r="F259" s="91" t="str">
        <f>IF($C259="", "", INDEX('EAPG Table'!$F$8:$F$1048576, MATCH($C259, 'EAPG Table'!$B$8:$B$1048576, 0)))</f>
        <v/>
      </c>
      <c r="G259" s="92" t="str">
        <f>IF($C259="", "", INDEX('EAPG Table'!$D$8:$D$1048576, MATCH($C259, 'EAPG Table'!$B$8:$B$1048576, 0)))</f>
        <v/>
      </c>
      <c r="H259" s="91"/>
      <c r="I259" s="93"/>
      <c r="J259" s="94"/>
      <c r="K259" s="94"/>
      <c r="L259" s="94"/>
      <c r="M259" s="94"/>
      <c r="N259" s="94"/>
      <c r="O259" s="94"/>
      <c r="P259" s="95" t="str" cm="1">
        <f t="array" ref="P259">IF($C259="","",IF(I259="Yes",
           IF($B259=MATCH(MAX((IF($E$23:$E$522="",0,$E$23:$E$522))*(--($G$23:$G$522=$G259))*(--($I$23:$I$522="Yes"))),
                                                        (IF($E$23:$E$522="",0,$E$23:$E$522))*(--($G$23:$G$522=$G259))*(--($I$23:$I$522="Yes")),0),
                1,0.5),1))</f>
        <v/>
      </c>
      <c r="Q259" s="95" t="str">
        <f t="shared" si="30"/>
        <v xml:space="preserve"> </v>
      </c>
      <c r="R259" s="95" t="str">
        <f t="shared" si="28"/>
        <v/>
      </c>
      <c r="S259" s="95" t="str">
        <f t="shared" si="22"/>
        <v/>
      </c>
      <c r="T259" s="96" t="str">
        <f t="shared" si="23"/>
        <v xml:space="preserve"> </v>
      </c>
      <c r="U259" s="91"/>
      <c r="V259" s="101" t="str">
        <f t="shared" si="24"/>
        <v xml:space="preserve"> </v>
      </c>
      <c r="W259" s="98" t="str">
        <f t="shared" si="31"/>
        <v/>
      </c>
      <c r="X259" s="102" t="str">
        <f t="shared" si="29"/>
        <v/>
      </c>
      <c r="Y259" s="94"/>
      <c r="Z259" s="103" t="str">
        <f t="shared" si="33"/>
        <v/>
      </c>
    </row>
    <row r="260" spans="2:26" x14ac:dyDescent="0.2">
      <c r="B260" s="88">
        <f t="shared" si="32"/>
        <v>238</v>
      </c>
      <c r="C260" s="89"/>
      <c r="D260" s="61" t="str">
        <f>IF($C260="", "", INDEX('EAPG Table'!$C$8:$C$1048576, MATCH($C260, 'EAPG Table'!$B$8:$B$1048576, 0)))</f>
        <v/>
      </c>
      <c r="E260" s="90" t="str">
        <f>IF($C260="", "", INDEX('EAPG Table'!$H$8:$H$1048576, MATCH($C260, 'EAPG Table'!$B$8:$B$1048576, 0)))</f>
        <v/>
      </c>
      <c r="F260" s="91" t="str">
        <f>IF($C260="", "", INDEX('EAPG Table'!$F$8:$F$1048576, MATCH($C260, 'EAPG Table'!$B$8:$B$1048576, 0)))</f>
        <v/>
      </c>
      <c r="G260" s="92" t="str">
        <f>IF($C260="", "", INDEX('EAPG Table'!$D$8:$D$1048576, MATCH($C260, 'EAPG Table'!$B$8:$B$1048576, 0)))</f>
        <v/>
      </c>
      <c r="H260" s="91"/>
      <c r="I260" s="93"/>
      <c r="J260" s="94"/>
      <c r="K260" s="94"/>
      <c r="L260" s="94"/>
      <c r="M260" s="94"/>
      <c r="N260" s="94"/>
      <c r="O260" s="94"/>
      <c r="P260" s="95" t="str" cm="1">
        <f t="array" ref="P260">IF($C260="","",IF(I260="Yes",
           IF($B260=MATCH(MAX((IF($E$23:$E$522="",0,$E$23:$E$522))*(--($G$23:$G$522=$G260))*(--($I$23:$I$522="Yes"))),
                                                        (IF($E$23:$E$522="",0,$E$23:$E$522))*(--($G$23:$G$522=$G260))*(--($I$23:$I$522="Yes")),0),
                1,0.5),1))</f>
        <v/>
      </c>
      <c r="Q260" s="95" t="str">
        <f t="shared" si="30"/>
        <v xml:space="preserve"> </v>
      </c>
      <c r="R260" s="95" t="str">
        <f t="shared" si="28"/>
        <v/>
      </c>
      <c r="S260" s="95" t="str">
        <f t="shared" si="22"/>
        <v/>
      </c>
      <c r="T260" s="96" t="str">
        <f t="shared" si="23"/>
        <v xml:space="preserve"> </v>
      </c>
      <c r="U260" s="91"/>
      <c r="V260" s="101" t="str">
        <f t="shared" si="24"/>
        <v xml:space="preserve"> </v>
      </c>
      <c r="W260" s="98" t="str">
        <f t="shared" si="31"/>
        <v/>
      </c>
      <c r="X260" s="102" t="str">
        <f t="shared" si="29"/>
        <v/>
      </c>
      <c r="Y260" s="94"/>
      <c r="Z260" s="103" t="str">
        <f t="shared" si="33"/>
        <v/>
      </c>
    </row>
    <row r="261" spans="2:26" x14ac:dyDescent="0.2">
      <c r="B261" s="88">
        <f t="shared" si="32"/>
        <v>239</v>
      </c>
      <c r="C261" s="89"/>
      <c r="D261" s="61" t="str">
        <f>IF($C261="", "", INDEX('EAPG Table'!$C$8:$C$1048576, MATCH($C261, 'EAPG Table'!$B$8:$B$1048576, 0)))</f>
        <v/>
      </c>
      <c r="E261" s="90" t="str">
        <f>IF($C261="", "", INDEX('EAPG Table'!$H$8:$H$1048576, MATCH($C261, 'EAPG Table'!$B$8:$B$1048576, 0)))</f>
        <v/>
      </c>
      <c r="F261" s="91" t="str">
        <f>IF($C261="", "", INDEX('EAPG Table'!$F$8:$F$1048576, MATCH($C261, 'EAPG Table'!$B$8:$B$1048576, 0)))</f>
        <v/>
      </c>
      <c r="G261" s="92" t="str">
        <f>IF($C261="", "", INDEX('EAPG Table'!$D$8:$D$1048576, MATCH($C261, 'EAPG Table'!$B$8:$B$1048576, 0)))</f>
        <v/>
      </c>
      <c r="H261" s="91"/>
      <c r="I261" s="93"/>
      <c r="J261" s="94"/>
      <c r="K261" s="94"/>
      <c r="L261" s="94"/>
      <c r="M261" s="94"/>
      <c r="N261" s="94"/>
      <c r="O261" s="94"/>
      <c r="P261" s="95" t="str" cm="1">
        <f t="array" ref="P261">IF($C261="","",IF(I261="Yes",
           IF($B261=MATCH(MAX((IF($E$23:$E$522="",0,$E$23:$E$522))*(--($G$23:$G$522=$G261))*(--($I$23:$I$522="Yes"))),
                                                        (IF($E$23:$E$522="",0,$E$23:$E$522))*(--($G$23:$G$522=$G261))*(--($I$23:$I$522="Yes")),0),
                1,0.5),1))</f>
        <v/>
      </c>
      <c r="Q261" s="95" t="str">
        <f t="shared" si="30"/>
        <v xml:space="preserve"> </v>
      </c>
      <c r="R261" s="95" t="str">
        <f t="shared" si="28"/>
        <v/>
      </c>
      <c r="S261" s="95" t="str">
        <f t="shared" si="22"/>
        <v/>
      </c>
      <c r="T261" s="96" t="str">
        <f t="shared" si="23"/>
        <v xml:space="preserve"> </v>
      </c>
      <c r="U261" s="91"/>
      <c r="V261" s="101" t="str">
        <f t="shared" si="24"/>
        <v xml:space="preserve"> </v>
      </c>
      <c r="W261" s="98" t="str">
        <f t="shared" si="31"/>
        <v/>
      </c>
      <c r="X261" s="102" t="str">
        <f t="shared" si="29"/>
        <v/>
      </c>
      <c r="Y261" s="94"/>
      <c r="Z261" s="103" t="str">
        <f t="shared" si="33"/>
        <v/>
      </c>
    </row>
    <row r="262" spans="2:26" x14ac:dyDescent="0.2">
      <c r="B262" s="104">
        <f t="shared" si="32"/>
        <v>240</v>
      </c>
      <c r="C262" s="105"/>
      <c r="D262" s="106" t="str">
        <f>IF($C262="", "", INDEX('EAPG Table'!$C$8:$C$1048576, MATCH($C262, 'EAPG Table'!$B$8:$B$1048576, 0)))</f>
        <v/>
      </c>
      <c r="E262" s="107" t="str">
        <f>IF($C262="", "", INDEX('EAPG Table'!$H$8:$H$1048576, MATCH($C262, 'EAPG Table'!$B$8:$B$1048576, 0)))</f>
        <v/>
      </c>
      <c r="F262" s="108" t="str">
        <f>IF($C262="", "", INDEX('EAPG Table'!$F$8:$F$1048576, MATCH($C262, 'EAPG Table'!$B$8:$B$1048576, 0)))</f>
        <v/>
      </c>
      <c r="G262" s="109" t="str">
        <f>IF($C262="", "", INDEX('EAPG Table'!$D$8:$D$1048576, MATCH($C262, 'EAPG Table'!$B$8:$B$1048576, 0)))</f>
        <v/>
      </c>
      <c r="H262" s="108"/>
      <c r="I262" s="110"/>
      <c r="J262" s="111"/>
      <c r="K262" s="111"/>
      <c r="L262" s="111"/>
      <c r="M262" s="111"/>
      <c r="N262" s="111"/>
      <c r="O262" s="111"/>
      <c r="P262" s="112" t="str" cm="1">
        <f t="array" ref="P262">IF($C262="","",IF(I262="Yes",
           IF($B262=MATCH(MAX((IF($E$23:$E$522="",0,$E$23:$E$522))*(--($G$23:$G$522=$G262))*(--($I$23:$I$522="Yes"))),
                                                        (IF($E$23:$E$522="",0,$E$23:$E$522))*(--($G$23:$G$522=$G262))*(--($I$23:$I$522="Yes")),0),
                1,0.5),1))</f>
        <v/>
      </c>
      <c r="Q262" s="112" t="str">
        <f t="shared" si="30"/>
        <v xml:space="preserve"> </v>
      </c>
      <c r="R262" s="112" t="str">
        <f t="shared" si="28"/>
        <v/>
      </c>
      <c r="S262" s="112" t="str">
        <f t="shared" si="22"/>
        <v/>
      </c>
      <c r="T262" s="113" t="str">
        <f t="shared" si="23"/>
        <v xml:space="preserve"> </v>
      </c>
      <c r="U262" s="108"/>
      <c r="V262" s="114" t="str">
        <f t="shared" si="24"/>
        <v xml:space="preserve"> </v>
      </c>
      <c r="W262" s="115" t="str">
        <f t="shared" si="31"/>
        <v/>
      </c>
      <c r="X262" s="116" t="str">
        <f t="shared" si="29"/>
        <v/>
      </c>
      <c r="Y262" s="111"/>
      <c r="Z262" s="117" t="str">
        <f t="shared" si="33"/>
        <v/>
      </c>
    </row>
    <row r="263" spans="2:26" x14ac:dyDescent="0.2">
      <c r="B263" s="88">
        <f t="shared" si="32"/>
        <v>241</v>
      </c>
      <c r="C263" s="89"/>
      <c r="D263" s="61" t="str">
        <f>IF($C263="", "", INDEX('EAPG Table'!$C$8:$C$1048576, MATCH($C263, 'EAPG Table'!$B$8:$B$1048576, 0)))</f>
        <v/>
      </c>
      <c r="E263" s="90" t="str">
        <f>IF($C263="", "", INDEX('EAPG Table'!$H$8:$H$1048576, MATCH($C263, 'EAPG Table'!$B$8:$B$1048576, 0)))</f>
        <v/>
      </c>
      <c r="F263" s="91" t="str">
        <f>IF($C263="", "", INDEX('EAPG Table'!$F$8:$F$1048576, MATCH($C263, 'EAPG Table'!$B$8:$B$1048576, 0)))</f>
        <v/>
      </c>
      <c r="G263" s="92" t="str">
        <f>IF($C263="", "", INDEX('EAPG Table'!$D$8:$D$1048576, MATCH($C263, 'EAPG Table'!$B$8:$B$1048576, 0)))</f>
        <v/>
      </c>
      <c r="H263" s="91"/>
      <c r="I263" s="93"/>
      <c r="J263" s="94"/>
      <c r="K263" s="94"/>
      <c r="L263" s="94"/>
      <c r="M263" s="94"/>
      <c r="N263" s="94"/>
      <c r="O263" s="94"/>
      <c r="P263" s="95" t="str" cm="1">
        <f t="array" ref="P263">IF($C263="","",IF(I263="Yes",
           IF($B263=MATCH(MAX((IF($E$23:$E$522="",0,$E$23:$E$522))*(--($G$23:$G$522=$G263))*(--($I$23:$I$522="Yes"))),
                                                        (IF($E$23:$E$522="",0,$E$23:$E$522))*(--($G$23:$G$522=$G263))*(--($I$23:$I$522="Yes")),0),
                1,0.5),1))</f>
        <v/>
      </c>
      <c r="Q263" s="95" t="str">
        <f t="shared" si="30"/>
        <v xml:space="preserve"> </v>
      </c>
      <c r="R263" s="95" t="str">
        <f t="shared" si="28"/>
        <v/>
      </c>
      <c r="S263" s="95" t="str">
        <f t="shared" si="22"/>
        <v/>
      </c>
      <c r="T263" s="96" t="str">
        <f t="shared" si="23"/>
        <v xml:space="preserve"> </v>
      </c>
      <c r="U263" s="91"/>
      <c r="V263" s="101" t="str">
        <f t="shared" si="24"/>
        <v xml:space="preserve"> </v>
      </c>
      <c r="W263" s="98" t="str">
        <f t="shared" si="31"/>
        <v/>
      </c>
      <c r="X263" s="102" t="str">
        <f t="shared" si="29"/>
        <v/>
      </c>
      <c r="Y263" s="94"/>
      <c r="Z263" s="103" t="str">
        <f t="shared" si="33"/>
        <v/>
      </c>
    </row>
    <row r="264" spans="2:26" x14ac:dyDescent="0.2">
      <c r="B264" s="88">
        <f t="shared" si="32"/>
        <v>242</v>
      </c>
      <c r="C264" s="89"/>
      <c r="D264" s="61" t="str">
        <f>IF($C264="", "", INDEX('EAPG Table'!$C$8:$C$1048576, MATCH($C264, 'EAPG Table'!$B$8:$B$1048576, 0)))</f>
        <v/>
      </c>
      <c r="E264" s="90" t="str">
        <f>IF($C264="", "", INDEX('EAPG Table'!$H$8:$H$1048576, MATCH($C264, 'EAPG Table'!$B$8:$B$1048576, 0)))</f>
        <v/>
      </c>
      <c r="F264" s="91" t="str">
        <f>IF($C264="", "", INDEX('EAPG Table'!$F$8:$F$1048576, MATCH($C264, 'EAPG Table'!$B$8:$B$1048576, 0)))</f>
        <v/>
      </c>
      <c r="G264" s="92" t="str">
        <f>IF($C264="", "", INDEX('EAPG Table'!$D$8:$D$1048576, MATCH($C264, 'EAPG Table'!$B$8:$B$1048576, 0)))</f>
        <v/>
      </c>
      <c r="H264" s="91"/>
      <c r="I264" s="93"/>
      <c r="J264" s="94"/>
      <c r="K264" s="94"/>
      <c r="L264" s="94"/>
      <c r="M264" s="94"/>
      <c r="N264" s="94"/>
      <c r="O264" s="94"/>
      <c r="P264" s="95" t="str" cm="1">
        <f t="array" ref="P264">IF($C264="","",IF(I264="Yes",
           IF($B264=MATCH(MAX((IF($E$23:$E$522="",0,$E$23:$E$522))*(--($G$23:$G$522=$G264))*(--($I$23:$I$522="Yes"))),
                                                        (IF($E$23:$E$522="",0,$E$23:$E$522))*(--($G$23:$G$522=$G264))*(--($I$23:$I$522="Yes")),0),
                1,0.5),1))</f>
        <v/>
      </c>
      <c r="Q264" s="95" t="str">
        <f t="shared" si="30"/>
        <v xml:space="preserve"> </v>
      </c>
      <c r="R264" s="95" t="str">
        <f t="shared" si="28"/>
        <v/>
      </c>
      <c r="S264" s="95" t="str">
        <f t="shared" si="22"/>
        <v/>
      </c>
      <c r="T264" s="96" t="str">
        <f t="shared" si="23"/>
        <v xml:space="preserve"> </v>
      </c>
      <c r="U264" s="91"/>
      <c r="V264" s="101" t="str">
        <f t="shared" si="24"/>
        <v xml:space="preserve"> </v>
      </c>
      <c r="W264" s="98" t="str">
        <f t="shared" si="31"/>
        <v/>
      </c>
      <c r="X264" s="102" t="str">
        <f t="shared" si="29"/>
        <v/>
      </c>
      <c r="Y264" s="94"/>
      <c r="Z264" s="103" t="str">
        <f t="shared" si="33"/>
        <v/>
      </c>
    </row>
    <row r="265" spans="2:26" x14ac:dyDescent="0.2">
      <c r="B265" s="88">
        <f t="shared" si="32"/>
        <v>243</v>
      </c>
      <c r="C265" s="89"/>
      <c r="D265" s="61" t="str">
        <f>IF($C265="", "", INDEX('EAPG Table'!$C$8:$C$1048576, MATCH($C265, 'EAPG Table'!$B$8:$B$1048576, 0)))</f>
        <v/>
      </c>
      <c r="E265" s="90" t="str">
        <f>IF($C265="", "", INDEX('EAPG Table'!$H$8:$H$1048576, MATCH($C265, 'EAPG Table'!$B$8:$B$1048576, 0)))</f>
        <v/>
      </c>
      <c r="F265" s="91" t="str">
        <f>IF($C265="", "", INDEX('EAPG Table'!$F$8:$F$1048576, MATCH($C265, 'EAPG Table'!$B$8:$B$1048576, 0)))</f>
        <v/>
      </c>
      <c r="G265" s="92" t="str">
        <f>IF($C265="", "", INDEX('EAPG Table'!$D$8:$D$1048576, MATCH($C265, 'EAPG Table'!$B$8:$B$1048576, 0)))</f>
        <v/>
      </c>
      <c r="H265" s="91"/>
      <c r="I265" s="93"/>
      <c r="J265" s="94"/>
      <c r="K265" s="94"/>
      <c r="L265" s="94"/>
      <c r="M265" s="94"/>
      <c r="N265" s="94"/>
      <c r="O265" s="94"/>
      <c r="P265" s="95" t="str" cm="1">
        <f t="array" ref="P265">IF($C265="","",IF(I265="Yes",
           IF($B265=MATCH(MAX((IF($E$23:$E$522="",0,$E$23:$E$522))*(--($G$23:$G$522=$G265))*(--($I$23:$I$522="Yes"))),
                                                        (IF($E$23:$E$522="",0,$E$23:$E$522))*(--($G$23:$G$522=$G265))*(--($I$23:$I$522="Yes")),0),
                1,0.5),1))</f>
        <v/>
      </c>
      <c r="Q265" s="95" t="str">
        <f t="shared" si="30"/>
        <v xml:space="preserve"> </v>
      </c>
      <c r="R265" s="95" t="str">
        <f t="shared" si="28"/>
        <v/>
      </c>
      <c r="S265" s="95" t="str">
        <f t="shared" si="22"/>
        <v/>
      </c>
      <c r="T265" s="96" t="str">
        <f t="shared" si="23"/>
        <v xml:space="preserve"> </v>
      </c>
      <c r="U265" s="91"/>
      <c r="V265" s="101" t="str">
        <f t="shared" si="24"/>
        <v xml:space="preserve"> </v>
      </c>
      <c r="W265" s="98" t="str">
        <f t="shared" si="31"/>
        <v/>
      </c>
      <c r="X265" s="102" t="str">
        <f t="shared" si="29"/>
        <v/>
      </c>
      <c r="Y265" s="94"/>
      <c r="Z265" s="103" t="str">
        <f t="shared" si="33"/>
        <v/>
      </c>
    </row>
    <row r="266" spans="2:26" x14ac:dyDescent="0.2">
      <c r="B266" s="88">
        <f t="shared" si="32"/>
        <v>244</v>
      </c>
      <c r="C266" s="89"/>
      <c r="D266" s="61" t="str">
        <f>IF($C266="", "", INDEX('EAPG Table'!$C$8:$C$1048576, MATCH($C266, 'EAPG Table'!$B$8:$B$1048576, 0)))</f>
        <v/>
      </c>
      <c r="E266" s="90" t="str">
        <f>IF($C266="", "", INDEX('EAPG Table'!$H$8:$H$1048576, MATCH($C266, 'EAPG Table'!$B$8:$B$1048576, 0)))</f>
        <v/>
      </c>
      <c r="F266" s="91" t="str">
        <f>IF($C266="", "", INDEX('EAPG Table'!$F$8:$F$1048576, MATCH($C266, 'EAPG Table'!$B$8:$B$1048576, 0)))</f>
        <v/>
      </c>
      <c r="G266" s="92" t="str">
        <f>IF($C266="", "", INDEX('EAPG Table'!$D$8:$D$1048576, MATCH($C266, 'EAPG Table'!$B$8:$B$1048576, 0)))</f>
        <v/>
      </c>
      <c r="H266" s="91"/>
      <c r="I266" s="93"/>
      <c r="J266" s="94"/>
      <c r="K266" s="94"/>
      <c r="L266" s="94"/>
      <c r="M266" s="94"/>
      <c r="N266" s="94"/>
      <c r="O266" s="94"/>
      <c r="P266" s="95" t="str" cm="1">
        <f t="array" ref="P266">IF($C266="","",IF(I266="Yes",
           IF($B266=MATCH(MAX((IF($E$23:$E$522="",0,$E$23:$E$522))*(--($G$23:$G$522=$G266))*(--($I$23:$I$522="Yes"))),
                                                        (IF($E$23:$E$522="",0,$E$23:$E$522))*(--($G$23:$G$522=$G266))*(--($I$23:$I$522="Yes")),0),
                1,0.5),1))</f>
        <v/>
      </c>
      <c r="Q266" s="95" t="str">
        <f t="shared" si="30"/>
        <v xml:space="preserve"> </v>
      </c>
      <c r="R266" s="95" t="str">
        <f t="shared" si="28"/>
        <v/>
      </c>
      <c r="S266" s="95" t="str">
        <f t="shared" si="22"/>
        <v/>
      </c>
      <c r="T266" s="96" t="str">
        <f t="shared" si="23"/>
        <v xml:space="preserve"> </v>
      </c>
      <c r="U266" s="91"/>
      <c r="V266" s="101" t="str">
        <f t="shared" si="24"/>
        <v xml:space="preserve"> </v>
      </c>
      <c r="W266" s="98" t="str">
        <f t="shared" si="31"/>
        <v/>
      </c>
      <c r="X266" s="102" t="str">
        <f t="shared" si="29"/>
        <v/>
      </c>
      <c r="Y266" s="94"/>
      <c r="Z266" s="103" t="str">
        <f t="shared" si="33"/>
        <v/>
      </c>
    </row>
    <row r="267" spans="2:26" x14ac:dyDescent="0.2">
      <c r="B267" s="104">
        <f t="shared" si="32"/>
        <v>245</v>
      </c>
      <c r="C267" s="105"/>
      <c r="D267" s="106" t="str">
        <f>IF($C267="", "", INDEX('EAPG Table'!$C$8:$C$1048576, MATCH($C267, 'EAPG Table'!$B$8:$B$1048576, 0)))</f>
        <v/>
      </c>
      <c r="E267" s="107" t="str">
        <f>IF($C267="", "", INDEX('EAPG Table'!$H$8:$H$1048576, MATCH($C267, 'EAPG Table'!$B$8:$B$1048576, 0)))</f>
        <v/>
      </c>
      <c r="F267" s="108" t="str">
        <f>IF($C267="", "", INDEX('EAPG Table'!$F$8:$F$1048576, MATCH($C267, 'EAPG Table'!$B$8:$B$1048576, 0)))</f>
        <v/>
      </c>
      <c r="G267" s="109" t="str">
        <f>IF($C267="", "", INDEX('EAPG Table'!$D$8:$D$1048576, MATCH($C267, 'EAPG Table'!$B$8:$B$1048576, 0)))</f>
        <v/>
      </c>
      <c r="H267" s="108"/>
      <c r="I267" s="110"/>
      <c r="J267" s="111"/>
      <c r="K267" s="111"/>
      <c r="L267" s="111"/>
      <c r="M267" s="111"/>
      <c r="N267" s="111"/>
      <c r="O267" s="111"/>
      <c r="P267" s="112" t="str" cm="1">
        <f t="array" ref="P267">IF($C267="","",IF(I267="Yes",
           IF($B267=MATCH(MAX((IF($E$23:$E$522="",0,$E$23:$E$522))*(--($G$23:$G$522=$G267))*(--($I$23:$I$522="Yes"))),
                                                        (IF($E$23:$E$522="",0,$E$23:$E$522))*(--($G$23:$G$522=$G267))*(--($I$23:$I$522="Yes")),0),
                1,0.5),1))</f>
        <v/>
      </c>
      <c r="Q267" s="112" t="str">
        <f t="shared" si="30"/>
        <v xml:space="preserve"> </v>
      </c>
      <c r="R267" s="112" t="str">
        <f t="shared" si="28"/>
        <v/>
      </c>
      <c r="S267" s="112" t="str">
        <f t="shared" si="22"/>
        <v/>
      </c>
      <c r="T267" s="113" t="str">
        <f t="shared" si="23"/>
        <v xml:space="preserve"> </v>
      </c>
      <c r="U267" s="108"/>
      <c r="V267" s="114" t="str">
        <f t="shared" si="24"/>
        <v xml:space="preserve"> </v>
      </c>
      <c r="W267" s="115" t="str">
        <f t="shared" si="31"/>
        <v/>
      </c>
      <c r="X267" s="116" t="str">
        <f t="shared" si="29"/>
        <v/>
      </c>
      <c r="Y267" s="111"/>
      <c r="Z267" s="117" t="str">
        <f t="shared" si="33"/>
        <v/>
      </c>
    </row>
    <row r="268" spans="2:26" x14ac:dyDescent="0.2">
      <c r="B268" s="88">
        <f t="shared" si="32"/>
        <v>246</v>
      </c>
      <c r="C268" s="89"/>
      <c r="D268" s="61" t="str">
        <f>IF($C268="", "", INDEX('EAPG Table'!$C$8:$C$1048576, MATCH($C268, 'EAPG Table'!$B$8:$B$1048576, 0)))</f>
        <v/>
      </c>
      <c r="E268" s="90" t="str">
        <f>IF($C268="", "", INDEX('EAPG Table'!$H$8:$H$1048576, MATCH($C268, 'EAPG Table'!$B$8:$B$1048576, 0)))</f>
        <v/>
      </c>
      <c r="F268" s="91" t="str">
        <f>IF($C268="", "", INDEX('EAPG Table'!$F$8:$F$1048576, MATCH($C268, 'EAPG Table'!$B$8:$B$1048576, 0)))</f>
        <v/>
      </c>
      <c r="G268" s="92" t="str">
        <f>IF($C268="", "", INDEX('EAPG Table'!$D$8:$D$1048576, MATCH($C268, 'EAPG Table'!$B$8:$B$1048576, 0)))</f>
        <v/>
      </c>
      <c r="H268" s="91"/>
      <c r="I268" s="93"/>
      <c r="J268" s="94"/>
      <c r="K268" s="94"/>
      <c r="L268" s="94"/>
      <c r="M268" s="94"/>
      <c r="N268" s="94"/>
      <c r="O268" s="94"/>
      <c r="P268" s="95" t="str" cm="1">
        <f t="array" ref="P268">IF($C268="","",IF(I268="Yes",
           IF($B268=MATCH(MAX((IF($E$23:$E$522="",0,$E$23:$E$522))*(--($G$23:$G$522=$G268))*(--($I$23:$I$522="Yes"))),
                                                        (IF($E$23:$E$522="",0,$E$23:$E$522))*(--($G$23:$G$522=$G268))*(--($I$23:$I$522="Yes")),0),
                1,0.5),1))</f>
        <v/>
      </c>
      <c r="Q268" s="95" t="str">
        <f t="shared" si="30"/>
        <v xml:space="preserve"> </v>
      </c>
      <c r="R268" s="95" t="str">
        <f t="shared" si="28"/>
        <v/>
      </c>
      <c r="S268" s="95" t="str">
        <f t="shared" si="22"/>
        <v/>
      </c>
      <c r="T268" s="96" t="str">
        <f t="shared" si="23"/>
        <v xml:space="preserve"> </v>
      </c>
      <c r="U268" s="91"/>
      <c r="V268" s="101" t="str">
        <f t="shared" si="24"/>
        <v xml:space="preserve"> </v>
      </c>
      <c r="W268" s="98" t="str">
        <f t="shared" si="31"/>
        <v/>
      </c>
      <c r="X268" s="102" t="str">
        <f t="shared" si="29"/>
        <v/>
      </c>
      <c r="Y268" s="94"/>
      <c r="Z268" s="103" t="str">
        <f t="shared" si="33"/>
        <v/>
      </c>
    </row>
    <row r="269" spans="2:26" x14ac:dyDescent="0.2">
      <c r="B269" s="88">
        <f t="shared" si="32"/>
        <v>247</v>
      </c>
      <c r="C269" s="89"/>
      <c r="D269" s="61" t="str">
        <f>IF($C269="", "", INDEX('EAPG Table'!$C$8:$C$1048576, MATCH($C269, 'EAPG Table'!$B$8:$B$1048576, 0)))</f>
        <v/>
      </c>
      <c r="E269" s="90" t="str">
        <f>IF($C269="", "", INDEX('EAPG Table'!$H$8:$H$1048576, MATCH($C269, 'EAPG Table'!$B$8:$B$1048576, 0)))</f>
        <v/>
      </c>
      <c r="F269" s="91" t="str">
        <f>IF($C269="", "", INDEX('EAPG Table'!$F$8:$F$1048576, MATCH($C269, 'EAPG Table'!$B$8:$B$1048576, 0)))</f>
        <v/>
      </c>
      <c r="G269" s="92" t="str">
        <f>IF($C269="", "", INDEX('EAPG Table'!$D$8:$D$1048576, MATCH($C269, 'EAPG Table'!$B$8:$B$1048576, 0)))</f>
        <v/>
      </c>
      <c r="H269" s="91"/>
      <c r="I269" s="93"/>
      <c r="J269" s="94"/>
      <c r="K269" s="94"/>
      <c r="L269" s="94"/>
      <c r="M269" s="94"/>
      <c r="N269" s="94"/>
      <c r="O269" s="94"/>
      <c r="P269" s="95" t="str" cm="1">
        <f t="array" ref="P269">IF($C269="","",IF(I269="Yes",
           IF($B269=MATCH(MAX((IF($E$23:$E$522="",0,$E$23:$E$522))*(--($G$23:$G$522=$G269))*(--($I$23:$I$522="Yes"))),
                                                        (IF($E$23:$E$522="",0,$E$23:$E$522))*(--($G$23:$G$522=$G269))*(--($I$23:$I$522="Yes")),0),
                1,0.5),1))</f>
        <v/>
      </c>
      <c r="Q269" s="95" t="str">
        <f t="shared" si="30"/>
        <v xml:space="preserve"> </v>
      </c>
      <c r="R269" s="95" t="str">
        <f t="shared" si="28"/>
        <v/>
      </c>
      <c r="S269" s="95" t="str">
        <f t="shared" si="22"/>
        <v/>
      </c>
      <c r="T269" s="96" t="str">
        <f t="shared" si="23"/>
        <v xml:space="preserve"> </v>
      </c>
      <c r="U269" s="91"/>
      <c r="V269" s="101" t="str">
        <f t="shared" si="24"/>
        <v xml:space="preserve"> </v>
      </c>
      <c r="W269" s="98" t="str">
        <f t="shared" si="31"/>
        <v/>
      </c>
      <c r="X269" s="102" t="str">
        <f t="shared" si="29"/>
        <v/>
      </c>
      <c r="Y269" s="94"/>
      <c r="Z269" s="103" t="str">
        <f t="shared" si="33"/>
        <v/>
      </c>
    </row>
    <row r="270" spans="2:26" x14ac:dyDescent="0.2">
      <c r="B270" s="88">
        <f t="shared" si="32"/>
        <v>248</v>
      </c>
      <c r="C270" s="89"/>
      <c r="D270" s="61" t="str">
        <f>IF($C270="", "", INDEX('EAPG Table'!$C$8:$C$1048576, MATCH($C270, 'EAPG Table'!$B$8:$B$1048576, 0)))</f>
        <v/>
      </c>
      <c r="E270" s="90" t="str">
        <f>IF($C270="", "", INDEX('EAPG Table'!$H$8:$H$1048576, MATCH($C270, 'EAPG Table'!$B$8:$B$1048576, 0)))</f>
        <v/>
      </c>
      <c r="F270" s="91" t="str">
        <f>IF($C270="", "", INDEX('EAPG Table'!$F$8:$F$1048576, MATCH($C270, 'EAPG Table'!$B$8:$B$1048576, 0)))</f>
        <v/>
      </c>
      <c r="G270" s="92" t="str">
        <f>IF($C270="", "", INDEX('EAPG Table'!$D$8:$D$1048576, MATCH($C270, 'EAPG Table'!$B$8:$B$1048576, 0)))</f>
        <v/>
      </c>
      <c r="H270" s="91"/>
      <c r="I270" s="93"/>
      <c r="J270" s="94"/>
      <c r="K270" s="94"/>
      <c r="L270" s="94"/>
      <c r="M270" s="94"/>
      <c r="N270" s="94"/>
      <c r="O270" s="94"/>
      <c r="P270" s="95" t="str" cm="1">
        <f t="array" ref="P270">IF($C270="","",IF(I270="Yes",
           IF($B270=MATCH(MAX((IF($E$23:$E$522="",0,$E$23:$E$522))*(--($G$23:$G$522=$G270))*(--($I$23:$I$522="Yes"))),
                                                        (IF($E$23:$E$522="",0,$E$23:$E$522))*(--($G$23:$G$522=$G270))*(--($I$23:$I$522="Yes")),0),
                1,0.5),1))</f>
        <v/>
      </c>
      <c r="Q270" s="95" t="str">
        <f t="shared" si="30"/>
        <v xml:space="preserve"> </v>
      </c>
      <c r="R270" s="95" t="str">
        <f t="shared" si="28"/>
        <v/>
      </c>
      <c r="S270" s="95" t="str">
        <f t="shared" si="22"/>
        <v/>
      </c>
      <c r="T270" s="96" t="str">
        <f t="shared" si="23"/>
        <v xml:space="preserve"> </v>
      </c>
      <c r="U270" s="91"/>
      <c r="V270" s="101" t="str">
        <f t="shared" si="24"/>
        <v xml:space="preserve"> </v>
      </c>
      <c r="W270" s="98" t="str">
        <f t="shared" si="31"/>
        <v/>
      </c>
      <c r="X270" s="102" t="str">
        <f t="shared" si="29"/>
        <v/>
      </c>
      <c r="Y270" s="94"/>
      <c r="Z270" s="103" t="str">
        <f t="shared" si="33"/>
        <v/>
      </c>
    </row>
    <row r="271" spans="2:26" x14ac:dyDescent="0.2">
      <c r="B271" s="88">
        <f t="shared" si="32"/>
        <v>249</v>
      </c>
      <c r="C271" s="89"/>
      <c r="D271" s="61" t="str">
        <f>IF($C271="", "", INDEX('EAPG Table'!$C$8:$C$1048576, MATCH($C271, 'EAPG Table'!$B$8:$B$1048576, 0)))</f>
        <v/>
      </c>
      <c r="E271" s="90" t="str">
        <f>IF($C271="", "", INDEX('EAPG Table'!$H$8:$H$1048576, MATCH($C271, 'EAPG Table'!$B$8:$B$1048576, 0)))</f>
        <v/>
      </c>
      <c r="F271" s="91" t="str">
        <f>IF($C271="", "", INDEX('EAPG Table'!$F$8:$F$1048576, MATCH($C271, 'EAPG Table'!$B$8:$B$1048576, 0)))</f>
        <v/>
      </c>
      <c r="G271" s="92" t="str">
        <f>IF($C271="", "", INDEX('EAPG Table'!$D$8:$D$1048576, MATCH($C271, 'EAPG Table'!$B$8:$B$1048576, 0)))</f>
        <v/>
      </c>
      <c r="H271" s="91"/>
      <c r="I271" s="93"/>
      <c r="J271" s="94"/>
      <c r="K271" s="94"/>
      <c r="L271" s="94"/>
      <c r="M271" s="94"/>
      <c r="N271" s="94"/>
      <c r="O271" s="94"/>
      <c r="P271" s="95" t="str" cm="1">
        <f t="array" ref="P271">IF($C271="","",IF(I271="Yes",
           IF($B271=MATCH(MAX((IF($E$23:$E$522="",0,$E$23:$E$522))*(--($G$23:$G$522=$G271))*(--($I$23:$I$522="Yes"))),
                                                        (IF($E$23:$E$522="",0,$E$23:$E$522))*(--($G$23:$G$522=$G271))*(--($I$23:$I$522="Yes")),0),
                1,0.5),1))</f>
        <v/>
      </c>
      <c r="Q271" s="95" t="str">
        <f t="shared" si="30"/>
        <v xml:space="preserve"> </v>
      </c>
      <c r="R271" s="95" t="str">
        <f t="shared" si="28"/>
        <v/>
      </c>
      <c r="S271" s="95" t="str">
        <f t="shared" si="22"/>
        <v/>
      </c>
      <c r="T271" s="96" t="str">
        <f t="shared" si="23"/>
        <v xml:space="preserve"> </v>
      </c>
      <c r="U271" s="91"/>
      <c r="V271" s="101" t="str">
        <f t="shared" si="24"/>
        <v xml:space="preserve"> </v>
      </c>
      <c r="W271" s="98" t="str">
        <f t="shared" si="31"/>
        <v/>
      </c>
      <c r="X271" s="102" t="str">
        <f t="shared" si="29"/>
        <v/>
      </c>
      <c r="Y271" s="94"/>
      <c r="Z271" s="103" t="str">
        <f t="shared" si="33"/>
        <v/>
      </c>
    </row>
    <row r="272" spans="2:26" x14ac:dyDescent="0.2">
      <c r="B272" s="104">
        <f t="shared" si="32"/>
        <v>250</v>
      </c>
      <c r="C272" s="105"/>
      <c r="D272" s="106" t="str">
        <f>IF($C272="", "", INDEX('EAPG Table'!$C$8:$C$1048576, MATCH($C272, 'EAPG Table'!$B$8:$B$1048576, 0)))</f>
        <v/>
      </c>
      <c r="E272" s="107" t="str">
        <f>IF($C272="", "", INDEX('EAPG Table'!$H$8:$H$1048576, MATCH($C272, 'EAPG Table'!$B$8:$B$1048576, 0)))</f>
        <v/>
      </c>
      <c r="F272" s="108" t="str">
        <f>IF($C272="", "", INDEX('EAPG Table'!$F$8:$F$1048576, MATCH($C272, 'EAPG Table'!$B$8:$B$1048576, 0)))</f>
        <v/>
      </c>
      <c r="G272" s="109" t="str">
        <f>IF($C272="", "", INDEX('EAPG Table'!$D$8:$D$1048576, MATCH($C272, 'EAPG Table'!$B$8:$B$1048576, 0)))</f>
        <v/>
      </c>
      <c r="H272" s="108"/>
      <c r="I272" s="110"/>
      <c r="J272" s="111"/>
      <c r="K272" s="111"/>
      <c r="L272" s="111"/>
      <c r="M272" s="111"/>
      <c r="N272" s="111"/>
      <c r="O272" s="111"/>
      <c r="P272" s="112" t="str" cm="1">
        <f t="array" ref="P272">IF($C272="","",IF(I272="Yes",
           IF($B272=MATCH(MAX((IF($E$23:$E$522="",0,$E$23:$E$522))*(--($G$23:$G$522=$G272))*(--($I$23:$I$522="Yes"))),
                                                        (IF($E$23:$E$522="",0,$E$23:$E$522))*(--($G$23:$G$522=$G272))*(--($I$23:$I$522="Yes")),0),
                1,0.5),1))</f>
        <v/>
      </c>
      <c r="Q272" s="112" t="str">
        <f t="shared" si="30"/>
        <v xml:space="preserve"> </v>
      </c>
      <c r="R272" s="112" t="str">
        <f t="shared" si="28"/>
        <v/>
      </c>
      <c r="S272" s="112" t="str">
        <f t="shared" si="22"/>
        <v/>
      </c>
      <c r="T272" s="113" t="str">
        <f t="shared" si="23"/>
        <v xml:space="preserve"> </v>
      </c>
      <c r="U272" s="108"/>
      <c r="V272" s="114" t="str">
        <f t="shared" si="24"/>
        <v xml:space="preserve"> </v>
      </c>
      <c r="W272" s="115" t="str">
        <f t="shared" si="31"/>
        <v/>
      </c>
      <c r="X272" s="116" t="str">
        <f t="shared" si="29"/>
        <v/>
      </c>
      <c r="Y272" s="111"/>
      <c r="Z272" s="117" t="str">
        <f t="shared" si="33"/>
        <v/>
      </c>
    </row>
    <row r="273" spans="2:26" x14ac:dyDescent="0.2">
      <c r="B273" s="88">
        <f t="shared" si="32"/>
        <v>251</v>
      </c>
      <c r="C273" s="89"/>
      <c r="D273" s="61" t="str">
        <f>IF($C273="", "", INDEX('EAPG Table'!$C$8:$C$1048576, MATCH($C273, 'EAPG Table'!$B$8:$B$1048576, 0)))</f>
        <v/>
      </c>
      <c r="E273" s="90" t="str">
        <f>IF($C273="", "", INDEX('EAPG Table'!$H$8:$H$1048576, MATCH($C273, 'EAPG Table'!$B$8:$B$1048576, 0)))</f>
        <v/>
      </c>
      <c r="F273" s="91" t="str">
        <f>IF($C273="", "", INDEX('EAPG Table'!$F$8:$F$1048576, MATCH($C273, 'EAPG Table'!$B$8:$B$1048576, 0)))</f>
        <v/>
      </c>
      <c r="G273" s="92" t="str">
        <f>IF($C273="", "", INDEX('EAPG Table'!$D$8:$D$1048576, MATCH($C273, 'EAPG Table'!$B$8:$B$1048576, 0)))</f>
        <v/>
      </c>
      <c r="H273" s="91"/>
      <c r="I273" s="93"/>
      <c r="J273" s="94"/>
      <c r="K273" s="94"/>
      <c r="L273" s="94"/>
      <c r="M273" s="94"/>
      <c r="N273" s="94"/>
      <c r="O273" s="94"/>
      <c r="P273" s="95" t="str" cm="1">
        <f t="array" ref="P273">IF($C273="","",IF(I273="Yes",
           IF($B273=MATCH(MAX((IF($E$23:$E$522="",0,$E$23:$E$522))*(--($G$23:$G$522=$G273))*(--($I$23:$I$522="Yes"))),
                                                        (IF($E$23:$E$522="",0,$E$23:$E$522))*(--($G$23:$G$522=$G273))*(--($I$23:$I$522="Yes")),0),
                1,0.5),1))</f>
        <v/>
      </c>
      <c r="Q273" s="95" t="str">
        <f t="shared" si="30"/>
        <v xml:space="preserve"> </v>
      </c>
      <c r="R273" s="95" t="str">
        <f t="shared" si="28"/>
        <v/>
      </c>
      <c r="S273" s="95" t="str">
        <f t="shared" si="22"/>
        <v/>
      </c>
      <c r="T273" s="96" t="str">
        <f t="shared" si="23"/>
        <v xml:space="preserve"> </v>
      </c>
      <c r="U273" s="91"/>
      <c r="V273" s="101" t="str">
        <f t="shared" si="24"/>
        <v xml:space="preserve"> </v>
      </c>
      <c r="W273" s="98" t="str">
        <f t="shared" si="31"/>
        <v/>
      </c>
      <c r="X273" s="102" t="str">
        <f t="shared" si="29"/>
        <v/>
      </c>
      <c r="Y273" s="94"/>
      <c r="Z273" s="103" t="str">
        <f t="shared" si="33"/>
        <v/>
      </c>
    </row>
    <row r="274" spans="2:26" x14ac:dyDescent="0.2">
      <c r="B274" s="88">
        <f t="shared" si="32"/>
        <v>252</v>
      </c>
      <c r="C274" s="89"/>
      <c r="D274" s="61" t="str">
        <f>IF($C274="", "", INDEX('EAPG Table'!$C$8:$C$1048576, MATCH($C274, 'EAPG Table'!$B$8:$B$1048576, 0)))</f>
        <v/>
      </c>
      <c r="E274" s="90" t="str">
        <f>IF($C274="", "", INDEX('EAPG Table'!$H$8:$H$1048576, MATCH($C274, 'EAPG Table'!$B$8:$B$1048576, 0)))</f>
        <v/>
      </c>
      <c r="F274" s="91" t="str">
        <f>IF($C274="", "", INDEX('EAPG Table'!$F$8:$F$1048576, MATCH($C274, 'EAPG Table'!$B$8:$B$1048576, 0)))</f>
        <v/>
      </c>
      <c r="G274" s="92" t="str">
        <f>IF($C274="", "", INDEX('EAPG Table'!$D$8:$D$1048576, MATCH($C274, 'EAPG Table'!$B$8:$B$1048576, 0)))</f>
        <v/>
      </c>
      <c r="H274" s="91"/>
      <c r="I274" s="93"/>
      <c r="J274" s="94"/>
      <c r="K274" s="94"/>
      <c r="L274" s="94"/>
      <c r="M274" s="94"/>
      <c r="N274" s="94"/>
      <c r="O274" s="94"/>
      <c r="P274" s="95" t="str" cm="1">
        <f t="array" ref="P274">IF($C274="","",IF(I274="Yes",
           IF($B274=MATCH(MAX((IF($E$23:$E$522="",0,$E$23:$E$522))*(--($G$23:$G$522=$G274))*(--($I$23:$I$522="Yes"))),
                                                        (IF($E$23:$E$522="",0,$E$23:$E$522))*(--($G$23:$G$522=$G274))*(--($I$23:$I$522="Yes")),0),
                1,0.5),1))</f>
        <v/>
      </c>
      <c r="Q274" s="95" t="str">
        <f t="shared" si="30"/>
        <v xml:space="preserve"> </v>
      </c>
      <c r="R274" s="95" t="str">
        <f t="shared" si="28"/>
        <v/>
      </c>
      <c r="S274" s="95" t="str">
        <f t="shared" si="22"/>
        <v/>
      </c>
      <c r="T274" s="96" t="str">
        <f t="shared" si="23"/>
        <v xml:space="preserve"> </v>
      </c>
      <c r="U274" s="91"/>
      <c r="V274" s="101" t="str">
        <f t="shared" si="24"/>
        <v xml:space="preserve"> </v>
      </c>
      <c r="W274" s="98" t="str">
        <f t="shared" si="31"/>
        <v/>
      </c>
      <c r="X274" s="102" t="str">
        <f t="shared" si="29"/>
        <v/>
      </c>
      <c r="Y274" s="94"/>
      <c r="Z274" s="103" t="str">
        <f t="shared" si="33"/>
        <v/>
      </c>
    </row>
    <row r="275" spans="2:26" x14ac:dyDescent="0.2">
      <c r="B275" s="88">
        <f t="shared" si="32"/>
        <v>253</v>
      </c>
      <c r="C275" s="89"/>
      <c r="D275" s="61" t="str">
        <f>IF($C275="", "", INDEX('EAPG Table'!$C$8:$C$1048576, MATCH($C275, 'EAPG Table'!$B$8:$B$1048576, 0)))</f>
        <v/>
      </c>
      <c r="E275" s="90" t="str">
        <f>IF($C275="", "", INDEX('EAPG Table'!$H$8:$H$1048576, MATCH($C275, 'EAPG Table'!$B$8:$B$1048576, 0)))</f>
        <v/>
      </c>
      <c r="F275" s="91" t="str">
        <f>IF($C275="", "", INDEX('EAPG Table'!$F$8:$F$1048576, MATCH($C275, 'EAPG Table'!$B$8:$B$1048576, 0)))</f>
        <v/>
      </c>
      <c r="G275" s="92" t="str">
        <f>IF($C275="", "", INDEX('EAPG Table'!$D$8:$D$1048576, MATCH($C275, 'EAPG Table'!$B$8:$B$1048576, 0)))</f>
        <v/>
      </c>
      <c r="H275" s="91"/>
      <c r="I275" s="93"/>
      <c r="J275" s="94"/>
      <c r="K275" s="94"/>
      <c r="L275" s="94"/>
      <c r="M275" s="94"/>
      <c r="N275" s="94"/>
      <c r="O275" s="94"/>
      <c r="P275" s="95" t="str" cm="1">
        <f t="array" ref="P275">IF($C275="","",IF(I275="Yes",
           IF($B275=MATCH(MAX((IF($E$23:$E$522="",0,$E$23:$E$522))*(--($G$23:$G$522=$G275))*(--($I$23:$I$522="Yes"))),
                                                        (IF($E$23:$E$522="",0,$E$23:$E$522))*(--($G$23:$G$522=$G275))*(--($I$23:$I$522="Yes")),0),
                1,0.5),1))</f>
        <v/>
      </c>
      <c r="Q275" s="95" t="str">
        <f t="shared" si="30"/>
        <v xml:space="preserve"> </v>
      </c>
      <c r="R275" s="95" t="str">
        <f t="shared" si="28"/>
        <v/>
      </c>
      <c r="S275" s="95" t="str">
        <f t="shared" si="22"/>
        <v/>
      </c>
      <c r="T275" s="96" t="str">
        <f t="shared" si="23"/>
        <v xml:space="preserve"> </v>
      </c>
      <c r="U275" s="91"/>
      <c r="V275" s="101" t="str">
        <f t="shared" si="24"/>
        <v xml:space="preserve"> </v>
      </c>
      <c r="W275" s="98" t="str">
        <f t="shared" si="31"/>
        <v/>
      </c>
      <c r="X275" s="102" t="str">
        <f t="shared" si="29"/>
        <v/>
      </c>
      <c r="Y275" s="94"/>
      <c r="Z275" s="103" t="str">
        <f t="shared" si="33"/>
        <v/>
      </c>
    </row>
    <row r="276" spans="2:26" x14ac:dyDescent="0.2">
      <c r="B276" s="88">
        <f t="shared" si="32"/>
        <v>254</v>
      </c>
      <c r="C276" s="89"/>
      <c r="D276" s="61" t="str">
        <f>IF($C276="", "", INDEX('EAPG Table'!$C$8:$C$1048576, MATCH($C276, 'EAPG Table'!$B$8:$B$1048576, 0)))</f>
        <v/>
      </c>
      <c r="E276" s="90" t="str">
        <f>IF($C276="", "", INDEX('EAPG Table'!$H$8:$H$1048576, MATCH($C276, 'EAPG Table'!$B$8:$B$1048576, 0)))</f>
        <v/>
      </c>
      <c r="F276" s="91" t="str">
        <f>IF($C276="", "", INDEX('EAPG Table'!$F$8:$F$1048576, MATCH($C276, 'EAPG Table'!$B$8:$B$1048576, 0)))</f>
        <v/>
      </c>
      <c r="G276" s="92" t="str">
        <f>IF($C276="", "", INDEX('EAPG Table'!$D$8:$D$1048576, MATCH($C276, 'EAPG Table'!$B$8:$B$1048576, 0)))</f>
        <v/>
      </c>
      <c r="H276" s="91"/>
      <c r="I276" s="93"/>
      <c r="J276" s="94"/>
      <c r="K276" s="94"/>
      <c r="L276" s="94"/>
      <c r="M276" s="94"/>
      <c r="N276" s="94"/>
      <c r="O276" s="94"/>
      <c r="P276" s="95" t="str" cm="1">
        <f t="array" ref="P276">IF($C276="","",IF(I276="Yes",
           IF($B276=MATCH(MAX((IF($E$23:$E$522="",0,$E$23:$E$522))*(--($G$23:$G$522=$G276))*(--($I$23:$I$522="Yes"))),
                                                        (IF($E$23:$E$522="",0,$E$23:$E$522))*(--($G$23:$G$522=$G276))*(--($I$23:$I$522="Yes")),0),
                1,0.5),1))</f>
        <v/>
      </c>
      <c r="Q276" s="95" t="str">
        <f t="shared" si="30"/>
        <v xml:space="preserve"> </v>
      </c>
      <c r="R276" s="95" t="str">
        <f t="shared" si="28"/>
        <v/>
      </c>
      <c r="S276" s="95" t="str">
        <f t="shared" si="22"/>
        <v/>
      </c>
      <c r="T276" s="96" t="str">
        <f t="shared" si="23"/>
        <v xml:space="preserve"> </v>
      </c>
      <c r="U276" s="91"/>
      <c r="V276" s="101" t="str">
        <f t="shared" si="24"/>
        <v xml:space="preserve"> </v>
      </c>
      <c r="W276" s="98" t="str">
        <f t="shared" si="31"/>
        <v/>
      </c>
      <c r="X276" s="102" t="str">
        <f t="shared" si="29"/>
        <v/>
      </c>
      <c r="Y276" s="94"/>
      <c r="Z276" s="103" t="str">
        <f t="shared" si="33"/>
        <v/>
      </c>
    </row>
    <row r="277" spans="2:26" x14ac:dyDescent="0.2">
      <c r="B277" s="104">
        <f t="shared" si="32"/>
        <v>255</v>
      </c>
      <c r="C277" s="105"/>
      <c r="D277" s="106" t="str">
        <f>IF($C277="", "", INDEX('EAPG Table'!$C$8:$C$1048576, MATCH($C277, 'EAPG Table'!$B$8:$B$1048576, 0)))</f>
        <v/>
      </c>
      <c r="E277" s="107" t="str">
        <f>IF($C277="", "", INDEX('EAPG Table'!$H$8:$H$1048576, MATCH($C277, 'EAPG Table'!$B$8:$B$1048576, 0)))</f>
        <v/>
      </c>
      <c r="F277" s="108" t="str">
        <f>IF($C277="", "", INDEX('EAPG Table'!$F$8:$F$1048576, MATCH($C277, 'EAPG Table'!$B$8:$B$1048576, 0)))</f>
        <v/>
      </c>
      <c r="G277" s="109" t="str">
        <f>IF($C277="", "", INDEX('EAPG Table'!$D$8:$D$1048576, MATCH($C277, 'EAPG Table'!$B$8:$B$1048576, 0)))</f>
        <v/>
      </c>
      <c r="H277" s="108"/>
      <c r="I277" s="110"/>
      <c r="J277" s="111"/>
      <c r="K277" s="111"/>
      <c r="L277" s="111"/>
      <c r="M277" s="111"/>
      <c r="N277" s="111"/>
      <c r="O277" s="111"/>
      <c r="P277" s="112" t="str" cm="1">
        <f t="array" ref="P277">IF($C277="","",IF(I277="Yes",
           IF($B277=MATCH(MAX((IF($E$23:$E$522="",0,$E$23:$E$522))*(--($G$23:$G$522=$G277))*(--($I$23:$I$522="Yes"))),
                                                        (IF($E$23:$E$522="",0,$E$23:$E$522))*(--($G$23:$G$522=$G277))*(--($I$23:$I$522="Yes")),0),
                1,0.5),1))</f>
        <v/>
      </c>
      <c r="Q277" s="112" t="str">
        <f t="shared" si="30"/>
        <v xml:space="preserve"> </v>
      </c>
      <c r="R277" s="112" t="str">
        <f t="shared" si="28"/>
        <v/>
      </c>
      <c r="S277" s="112" t="str">
        <f t="shared" si="22"/>
        <v/>
      </c>
      <c r="T277" s="113" t="str">
        <f t="shared" si="23"/>
        <v xml:space="preserve"> </v>
      </c>
      <c r="U277" s="108"/>
      <c r="V277" s="114" t="str">
        <f t="shared" si="24"/>
        <v xml:space="preserve"> </v>
      </c>
      <c r="W277" s="115" t="str">
        <f t="shared" si="31"/>
        <v/>
      </c>
      <c r="X277" s="116" t="str">
        <f t="shared" si="29"/>
        <v/>
      </c>
      <c r="Y277" s="111"/>
      <c r="Z277" s="117" t="str">
        <f t="shared" si="33"/>
        <v/>
      </c>
    </row>
    <row r="278" spans="2:26" x14ac:dyDescent="0.2">
      <c r="B278" s="88">
        <f t="shared" si="32"/>
        <v>256</v>
      </c>
      <c r="C278" s="89"/>
      <c r="D278" s="61" t="str">
        <f>IF($C278="", "", INDEX('EAPG Table'!$C$8:$C$1048576, MATCH($C278, 'EAPG Table'!$B$8:$B$1048576, 0)))</f>
        <v/>
      </c>
      <c r="E278" s="90" t="str">
        <f>IF($C278="", "", INDEX('EAPG Table'!$H$8:$H$1048576, MATCH($C278, 'EAPG Table'!$B$8:$B$1048576, 0)))</f>
        <v/>
      </c>
      <c r="F278" s="91" t="str">
        <f>IF($C278="", "", INDEX('EAPG Table'!$F$8:$F$1048576, MATCH($C278, 'EAPG Table'!$B$8:$B$1048576, 0)))</f>
        <v/>
      </c>
      <c r="G278" s="92" t="str">
        <f>IF($C278="", "", INDEX('EAPG Table'!$D$8:$D$1048576, MATCH($C278, 'EAPG Table'!$B$8:$B$1048576, 0)))</f>
        <v/>
      </c>
      <c r="H278" s="91"/>
      <c r="I278" s="93"/>
      <c r="J278" s="94"/>
      <c r="K278" s="94"/>
      <c r="L278" s="94"/>
      <c r="M278" s="94"/>
      <c r="N278" s="94"/>
      <c r="O278" s="94"/>
      <c r="P278" s="95" t="str" cm="1">
        <f t="array" ref="P278">IF($C278="","",IF(I278="Yes",
           IF($B278=MATCH(MAX((IF($E$23:$E$522="",0,$E$23:$E$522))*(--($G$23:$G$522=$G278))*(--($I$23:$I$522="Yes"))),
                                                        (IF($E$23:$E$522="",0,$E$23:$E$522))*(--($G$23:$G$522=$G278))*(--($I$23:$I$522="Yes")),0),
                1,0.5),1))</f>
        <v/>
      </c>
      <c r="Q278" s="95" t="str">
        <f t="shared" si="30"/>
        <v xml:space="preserve"> </v>
      </c>
      <c r="R278" s="95" t="str">
        <f t="shared" si="28"/>
        <v/>
      </c>
      <c r="S278" s="95" t="str">
        <f t="shared" si="22"/>
        <v/>
      </c>
      <c r="T278" s="96" t="str">
        <f t="shared" si="23"/>
        <v xml:space="preserve"> </v>
      </c>
      <c r="U278" s="91"/>
      <c r="V278" s="101" t="str">
        <f t="shared" si="24"/>
        <v xml:space="preserve"> </v>
      </c>
      <c r="W278" s="98" t="str">
        <f t="shared" si="31"/>
        <v/>
      </c>
      <c r="X278" s="102" t="str">
        <f t="shared" si="29"/>
        <v/>
      </c>
      <c r="Y278" s="94"/>
      <c r="Z278" s="103" t="str">
        <f t="shared" si="33"/>
        <v/>
      </c>
    </row>
    <row r="279" spans="2:26" x14ac:dyDescent="0.2">
      <c r="B279" s="88">
        <f t="shared" si="32"/>
        <v>257</v>
      </c>
      <c r="C279" s="89"/>
      <c r="D279" s="61" t="str">
        <f>IF($C279="", "", INDEX('EAPG Table'!$C$8:$C$1048576, MATCH($C279, 'EAPG Table'!$B$8:$B$1048576, 0)))</f>
        <v/>
      </c>
      <c r="E279" s="90" t="str">
        <f>IF($C279="", "", INDEX('EAPG Table'!$H$8:$H$1048576, MATCH($C279, 'EAPG Table'!$B$8:$B$1048576, 0)))</f>
        <v/>
      </c>
      <c r="F279" s="91" t="str">
        <f>IF($C279="", "", INDEX('EAPG Table'!$F$8:$F$1048576, MATCH($C279, 'EAPG Table'!$B$8:$B$1048576, 0)))</f>
        <v/>
      </c>
      <c r="G279" s="92" t="str">
        <f>IF($C279="", "", INDEX('EAPG Table'!$D$8:$D$1048576, MATCH($C279, 'EAPG Table'!$B$8:$B$1048576, 0)))</f>
        <v/>
      </c>
      <c r="H279" s="91"/>
      <c r="I279" s="93"/>
      <c r="J279" s="94"/>
      <c r="K279" s="94"/>
      <c r="L279" s="94"/>
      <c r="M279" s="94"/>
      <c r="N279" s="94"/>
      <c r="O279" s="94"/>
      <c r="P279" s="95" t="str" cm="1">
        <f t="array" ref="P279">IF($C279="","",IF(I279="Yes",
           IF($B279=MATCH(MAX((IF($E$23:$E$522="",0,$E$23:$E$522))*(--($G$23:$G$522=$G279))*(--($I$23:$I$522="Yes"))),
                                                        (IF($E$23:$E$522="",0,$E$23:$E$522))*(--($G$23:$G$522=$G279))*(--($I$23:$I$522="Yes")),0),
                1,0.5),1))</f>
        <v/>
      </c>
      <c r="Q279" s="95" t="str">
        <f t="shared" si="30"/>
        <v xml:space="preserve"> </v>
      </c>
      <c r="R279" s="95" t="str">
        <f t="shared" ref="R279:R342" si="34">IF($C279="","",IF(M279="Yes",0.5,1))</f>
        <v/>
      </c>
      <c r="S279" s="95" t="str">
        <f t="shared" si="22"/>
        <v/>
      </c>
      <c r="T279" s="96" t="str">
        <f t="shared" si="23"/>
        <v xml:space="preserve"> </v>
      </c>
      <c r="U279" s="91"/>
      <c r="V279" s="101" t="str">
        <f t="shared" si="24"/>
        <v xml:space="preserve"> </v>
      </c>
      <c r="W279" s="98" t="str">
        <f t="shared" si="31"/>
        <v/>
      </c>
      <c r="X279" s="102" t="str">
        <f t="shared" ref="X279:X342" si="35">IF($C279="","",$D$16)</f>
        <v/>
      </c>
      <c r="Y279" s="94"/>
      <c r="Z279" s="103" t="str">
        <f t="shared" si="33"/>
        <v/>
      </c>
    </row>
    <row r="280" spans="2:26" x14ac:dyDescent="0.2">
      <c r="B280" s="88">
        <f t="shared" si="32"/>
        <v>258</v>
      </c>
      <c r="C280" s="89"/>
      <c r="D280" s="61" t="str">
        <f>IF($C280="", "", INDEX('EAPG Table'!$C$8:$C$1048576, MATCH($C280, 'EAPG Table'!$B$8:$B$1048576, 0)))</f>
        <v/>
      </c>
      <c r="E280" s="90" t="str">
        <f>IF($C280="", "", INDEX('EAPG Table'!$H$8:$H$1048576, MATCH($C280, 'EAPG Table'!$B$8:$B$1048576, 0)))</f>
        <v/>
      </c>
      <c r="F280" s="91" t="str">
        <f>IF($C280="", "", INDEX('EAPG Table'!$F$8:$F$1048576, MATCH($C280, 'EAPG Table'!$B$8:$B$1048576, 0)))</f>
        <v/>
      </c>
      <c r="G280" s="92" t="str">
        <f>IF($C280="", "", INDEX('EAPG Table'!$D$8:$D$1048576, MATCH($C280, 'EAPG Table'!$B$8:$B$1048576, 0)))</f>
        <v/>
      </c>
      <c r="H280" s="91"/>
      <c r="I280" s="93"/>
      <c r="J280" s="94"/>
      <c r="K280" s="94"/>
      <c r="L280" s="94"/>
      <c r="M280" s="94"/>
      <c r="N280" s="94"/>
      <c r="O280" s="94"/>
      <c r="P280" s="95" t="str" cm="1">
        <f t="array" ref="P280">IF($C280="","",IF(I280="Yes",
           IF($B280=MATCH(MAX((IF($E$23:$E$522="",0,$E$23:$E$522))*(--($G$23:$G$522=$G280))*(--($I$23:$I$522="Yes"))),
                                                        (IF($E$23:$E$522="",0,$E$23:$E$522))*(--($G$23:$G$522=$G280))*(--($I$23:$I$522="Yes")),0),
                1,0.5),1))</f>
        <v/>
      </c>
      <c r="Q280" s="95" t="str">
        <f t="shared" ref="Q280:Q343" si="36">IF($C280=""," ",IF(OR(J280="Yes",K280="Yes",L280="Yes"),0,1))</f>
        <v xml:space="preserve"> </v>
      </c>
      <c r="R280" s="95" t="str">
        <f t="shared" si="34"/>
        <v/>
      </c>
      <c r="S280" s="95" t="str">
        <f t="shared" si="22"/>
        <v/>
      </c>
      <c r="T280" s="96" t="str">
        <f t="shared" si="23"/>
        <v xml:space="preserve"> </v>
      </c>
      <c r="U280" s="91"/>
      <c r="V280" s="101" t="str">
        <f t="shared" si="24"/>
        <v xml:space="preserve"> </v>
      </c>
      <c r="W280" s="98" t="str">
        <f t="shared" ref="W280:W343" si="37">IF($C280="", "", PRODUCT($P280:$T280))</f>
        <v/>
      </c>
      <c r="X280" s="102" t="str">
        <f t="shared" si="35"/>
        <v/>
      </c>
      <c r="Y280" s="94"/>
      <c r="Z280" s="103" t="str">
        <f t="shared" si="33"/>
        <v/>
      </c>
    </row>
    <row r="281" spans="2:26" x14ac:dyDescent="0.2">
      <c r="B281" s="88">
        <f t="shared" ref="B281:B344" si="38">B280+1</f>
        <v>259</v>
      </c>
      <c r="C281" s="89"/>
      <c r="D281" s="61" t="str">
        <f>IF($C281="", "", INDEX('EAPG Table'!$C$8:$C$1048576, MATCH($C281, 'EAPG Table'!$B$8:$B$1048576, 0)))</f>
        <v/>
      </c>
      <c r="E281" s="90" t="str">
        <f>IF($C281="", "", INDEX('EAPG Table'!$H$8:$H$1048576, MATCH($C281, 'EAPG Table'!$B$8:$B$1048576, 0)))</f>
        <v/>
      </c>
      <c r="F281" s="91" t="str">
        <f>IF($C281="", "", INDEX('EAPG Table'!$F$8:$F$1048576, MATCH($C281, 'EAPG Table'!$B$8:$B$1048576, 0)))</f>
        <v/>
      </c>
      <c r="G281" s="92" t="str">
        <f>IF($C281="", "", INDEX('EAPG Table'!$D$8:$D$1048576, MATCH($C281, 'EAPG Table'!$B$8:$B$1048576, 0)))</f>
        <v/>
      </c>
      <c r="H281" s="91"/>
      <c r="I281" s="93"/>
      <c r="J281" s="94"/>
      <c r="K281" s="94"/>
      <c r="L281" s="94"/>
      <c r="M281" s="94"/>
      <c r="N281" s="94"/>
      <c r="O281" s="94"/>
      <c r="P281" s="95" t="str" cm="1">
        <f t="array" ref="P281">IF($C281="","",IF(I281="Yes",
           IF($B281=MATCH(MAX((IF($E$23:$E$522="",0,$E$23:$E$522))*(--($G$23:$G$522=$G281))*(--($I$23:$I$522="Yes"))),
                                                        (IF($E$23:$E$522="",0,$E$23:$E$522))*(--($G$23:$G$522=$G281))*(--($I$23:$I$522="Yes")),0),
                1,0.5),1))</f>
        <v/>
      </c>
      <c r="Q281" s="95" t="str">
        <f t="shared" si="36"/>
        <v xml:space="preserve"> </v>
      </c>
      <c r="R281" s="95" t="str">
        <f t="shared" si="34"/>
        <v/>
      </c>
      <c r="S281" s="95" t="str">
        <f t="shared" si="22"/>
        <v/>
      </c>
      <c r="T281" s="96" t="str">
        <f t="shared" si="23"/>
        <v xml:space="preserve"> </v>
      </c>
      <c r="U281" s="91"/>
      <c r="V281" s="101" t="str">
        <f t="shared" si="24"/>
        <v xml:space="preserve"> </v>
      </c>
      <c r="W281" s="98" t="str">
        <f t="shared" si="37"/>
        <v/>
      </c>
      <c r="X281" s="102" t="str">
        <f t="shared" si="35"/>
        <v/>
      </c>
      <c r="Y281" s="94"/>
      <c r="Z281" s="103" t="str">
        <f t="shared" si="33"/>
        <v/>
      </c>
    </row>
    <row r="282" spans="2:26" x14ac:dyDescent="0.2">
      <c r="B282" s="104">
        <f t="shared" si="38"/>
        <v>260</v>
      </c>
      <c r="C282" s="105"/>
      <c r="D282" s="106" t="str">
        <f>IF($C282="", "", INDEX('EAPG Table'!$C$8:$C$1048576, MATCH($C282, 'EAPG Table'!$B$8:$B$1048576, 0)))</f>
        <v/>
      </c>
      <c r="E282" s="107" t="str">
        <f>IF($C282="", "", INDEX('EAPG Table'!$H$8:$H$1048576, MATCH($C282, 'EAPG Table'!$B$8:$B$1048576, 0)))</f>
        <v/>
      </c>
      <c r="F282" s="108" t="str">
        <f>IF($C282="", "", INDEX('EAPG Table'!$F$8:$F$1048576, MATCH($C282, 'EAPG Table'!$B$8:$B$1048576, 0)))</f>
        <v/>
      </c>
      <c r="G282" s="109" t="str">
        <f>IF($C282="", "", INDEX('EAPG Table'!$D$8:$D$1048576, MATCH($C282, 'EAPG Table'!$B$8:$B$1048576, 0)))</f>
        <v/>
      </c>
      <c r="H282" s="108"/>
      <c r="I282" s="110"/>
      <c r="J282" s="111"/>
      <c r="K282" s="111"/>
      <c r="L282" s="111"/>
      <c r="M282" s="111"/>
      <c r="N282" s="111"/>
      <c r="O282" s="111"/>
      <c r="P282" s="112" t="str" cm="1">
        <f t="array" ref="P282">IF($C282="","",IF(I282="Yes",
           IF($B282=MATCH(MAX((IF($E$23:$E$522="",0,$E$23:$E$522))*(--($G$23:$G$522=$G282))*(--($I$23:$I$522="Yes"))),
                                                        (IF($E$23:$E$522="",0,$E$23:$E$522))*(--($G$23:$G$522=$G282))*(--($I$23:$I$522="Yes")),0),
                1,0.5),1))</f>
        <v/>
      </c>
      <c r="Q282" s="112" t="str">
        <f t="shared" si="36"/>
        <v xml:space="preserve"> </v>
      </c>
      <c r="R282" s="112" t="str">
        <f t="shared" si="34"/>
        <v/>
      </c>
      <c r="S282" s="112" t="str">
        <f t="shared" si="22"/>
        <v/>
      </c>
      <c r="T282" s="113" t="str">
        <f t="shared" si="23"/>
        <v xml:space="preserve"> </v>
      </c>
      <c r="U282" s="108"/>
      <c r="V282" s="114" t="str">
        <f t="shared" si="24"/>
        <v xml:space="preserve"> </v>
      </c>
      <c r="W282" s="115" t="str">
        <f t="shared" si="37"/>
        <v/>
      </c>
      <c r="X282" s="116" t="str">
        <f t="shared" si="35"/>
        <v/>
      </c>
      <c r="Y282" s="111"/>
      <c r="Z282" s="117" t="str">
        <f t="shared" si="33"/>
        <v/>
      </c>
    </row>
    <row r="283" spans="2:26" x14ac:dyDescent="0.2">
      <c r="B283" s="88">
        <f t="shared" si="38"/>
        <v>261</v>
      </c>
      <c r="C283" s="89"/>
      <c r="D283" s="61" t="str">
        <f>IF($C283="", "", INDEX('EAPG Table'!$C$8:$C$1048576, MATCH($C283, 'EAPG Table'!$B$8:$B$1048576, 0)))</f>
        <v/>
      </c>
      <c r="E283" s="90" t="str">
        <f>IF($C283="", "", INDEX('EAPG Table'!$H$8:$H$1048576, MATCH($C283, 'EAPG Table'!$B$8:$B$1048576, 0)))</f>
        <v/>
      </c>
      <c r="F283" s="91" t="str">
        <f>IF($C283="", "", INDEX('EAPG Table'!$F$8:$F$1048576, MATCH($C283, 'EAPG Table'!$B$8:$B$1048576, 0)))</f>
        <v/>
      </c>
      <c r="G283" s="92" t="str">
        <f>IF($C283="", "", INDEX('EAPG Table'!$D$8:$D$1048576, MATCH($C283, 'EAPG Table'!$B$8:$B$1048576, 0)))</f>
        <v/>
      </c>
      <c r="H283" s="91"/>
      <c r="I283" s="93"/>
      <c r="J283" s="94"/>
      <c r="K283" s="94"/>
      <c r="L283" s="94"/>
      <c r="M283" s="94"/>
      <c r="N283" s="94"/>
      <c r="O283" s="94"/>
      <c r="P283" s="95" t="str" cm="1">
        <f t="array" ref="P283">IF($C283="","",IF(I283="Yes",
           IF($B283=MATCH(MAX((IF($E$23:$E$522="",0,$E$23:$E$522))*(--($G$23:$G$522=$G283))*(--($I$23:$I$522="Yes"))),
                                                        (IF($E$23:$E$522="",0,$E$23:$E$522))*(--($G$23:$G$522=$G283))*(--($I$23:$I$522="Yes")),0),
                1,0.5),1))</f>
        <v/>
      </c>
      <c r="Q283" s="95" t="str">
        <f t="shared" si="36"/>
        <v xml:space="preserve"> </v>
      </c>
      <c r="R283" s="95" t="str">
        <f t="shared" si="34"/>
        <v/>
      </c>
      <c r="S283" s="95" t="str">
        <f t="shared" si="22"/>
        <v/>
      </c>
      <c r="T283" s="96" t="str">
        <f t="shared" si="23"/>
        <v xml:space="preserve"> </v>
      </c>
      <c r="U283" s="91"/>
      <c r="V283" s="101" t="str">
        <f t="shared" si="24"/>
        <v xml:space="preserve"> </v>
      </c>
      <c r="W283" s="98" t="str">
        <f t="shared" si="37"/>
        <v/>
      </c>
      <c r="X283" s="102" t="str">
        <f t="shared" si="35"/>
        <v/>
      </c>
      <c r="Y283" s="94"/>
      <c r="Z283" s="103" t="str">
        <f t="shared" si="33"/>
        <v/>
      </c>
    </row>
    <row r="284" spans="2:26" x14ac:dyDescent="0.2">
      <c r="B284" s="88">
        <f t="shared" si="38"/>
        <v>262</v>
      </c>
      <c r="C284" s="89"/>
      <c r="D284" s="61" t="str">
        <f>IF($C284="", "", INDEX('EAPG Table'!$C$8:$C$1048576, MATCH($C284, 'EAPG Table'!$B$8:$B$1048576, 0)))</f>
        <v/>
      </c>
      <c r="E284" s="90" t="str">
        <f>IF($C284="", "", INDEX('EAPG Table'!$H$8:$H$1048576, MATCH($C284, 'EAPG Table'!$B$8:$B$1048576, 0)))</f>
        <v/>
      </c>
      <c r="F284" s="91" t="str">
        <f>IF($C284="", "", INDEX('EAPG Table'!$F$8:$F$1048576, MATCH($C284, 'EAPG Table'!$B$8:$B$1048576, 0)))</f>
        <v/>
      </c>
      <c r="G284" s="92" t="str">
        <f>IF($C284="", "", INDEX('EAPG Table'!$D$8:$D$1048576, MATCH($C284, 'EAPG Table'!$B$8:$B$1048576, 0)))</f>
        <v/>
      </c>
      <c r="H284" s="91"/>
      <c r="I284" s="93"/>
      <c r="J284" s="94"/>
      <c r="K284" s="94"/>
      <c r="L284" s="94"/>
      <c r="M284" s="94"/>
      <c r="N284" s="94"/>
      <c r="O284" s="94"/>
      <c r="P284" s="95" t="str" cm="1">
        <f t="array" ref="P284">IF($C284="","",IF(I284="Yes",
           IF($B284=MATCH(MAX((IF($E$23:$E$522="",0,$E$23:$E$522))*(--($G$23:$G$522=$G284))*(--($I$23:$I$522="Yes"))),
                                                        (IF($E$23:$E$522="",0,$E$23:$E$522))*(--($G$23:$G$522=$G284))*(--($I$23:$I$522="Yes")),0),
                1,0.5),1))</f>
        <v/>
      </c>
      <c r="Q284" s="95" t="str">
        <f t="shared" si="36"/>
        <v xml:space="preserve"> </v>
      </c>
      <c r="R284" s="95" t="str">
        <f t="shared" si="34"/>
        <v/>
      </c>
      <c r="S284" s="95" t="str">
        <f t="shared" si="22"/>
        <v/>
      </c>
      <c r="T284" s="96" t="str">
        <f t="shared" si="23"/>
        <v xml:space="preserve"> </v>
      </c>
      <c r="U284" s="91"/>
      <c r="V284" s="101" t="str">
        <f t="shared" si="24"/>
        <v xml:space="preserve"> </v>
      </c>
      <c r="W284" s="98" t="str">
        <f t="shared" si="37"/>
        <v/>
      </c>
      <c r="X284" s="102" t="str">
        <f t="shared" si="35"/>
        <v/>
      </c>
      <c r="Y284" s="94"/>
      <c r="Z284" s="103" t="str">
        <f t="shared" si="33"/>
        <v/>
      </c>
    </row>
    <row r="285" spans="2:26" x14ac:dyDescent="0.2">
      <c r="B285" s="88">
        <f t="shared" si="38"/>
        <v>263</v>
      </c>
      <c r="C285" s="89"/>
      <c r="D285" s="61" t="str">
        <f>IF($C285="", "", INDEX('EAPG Table'!$C$8:$C$1048576, MATCH($C285, 'EAPG Table'!$B$8:$B$1048576, 0)))</f>
        <v/>
      </c>
      <c r="E285" s="90" t="str">
        <f>IF($C285="", "", INDEX('EAPG Table'!$H$8:$H$1048576, MATCH($C285, 'EAPG Table'!$B$8:$B$1048576, 0)))</f>
        <v/>
      </c>
      <c r="F285" s="91" t="str">
        <f>IF($C285="", "", INDEX('EAPG Table'!$F$8:$F$1048576, MATCH($C285, 'EAPG Table'!$B$8:$B$1048576, 0)))</f>
        <v/>
      </c>
      <c r="G285" s="92" t="str">
        <f>IF($C285="", "", INDEX('EAPG Table'!$D$8:$D$1048576, MATCH($C285, 'EAPG Table'!$B$8:$B$1048576, 0)))</f>
        <v/>
      </c>
      <c r="H285" s="91"/>
      <c r="I285" s="93"/>
      <c r="J285" s="94"/>
      <c r="K285" s="94"/>
      <c r="L285" s="94"/>
      <c r="M285" s="94"/>
      <c r="N285" s="94"/>
      <c r="O285" s="94"/>
      <c r="P285" s="95" t="str" cm="1">
        <f t="array" ref="P285">IF($C285="","",IF(I285="Yes",
           IF($B285=MATCH(MAX((IF($E$23:$E$522="",0,$E$23:$E$522))*(--($G$23:$G$522=$G285))*(--($I$23:$I$522="Yes"))),
                                                        (IF($E$23:$E$522="",0,$E$23:$E$522))*(--($G$23:$G$522=$G285))*(--($I$23:$I$522="Yes")),0),
                1,0.5),1))</f>
        <v/>
      </c>
      <c r="Q285" s="95" t="str">
        <f t="shared" si="36"/>
        <v xml:space="preserve"> </v>
      </c>
      <c r="R285" s="95" t="str">
        <f t="shared" si="34"/>
        <v/>
      </c>
      <c r="S285" s="95" t="str">
        <f t="shared" si="22"/>
        <v/>
      </c>
      <c r="T285" s="96" t="str">
        <f t="shared" si="23"/>
        <v xml:space="preserve"> </v>
      </c>
      <c r="U285" s="91"/>
      <c r="V285" s="101" t="str">
        <f t="shared" si="24"/>
        <v xml:space="preserve"> </v>
      </c>
      <c r="W285" s="98" t="str">
        <f t="shared" si="37"/>
        <v/>
      </c>
      <c r="X285" s="102" t="str">
        <f t="shared" si="35"/>
        <v/>
      </c>
      <c r="Y285" s="94"/>
      <c r="Z285" s="103" t="str">
        <f t="shared" si="33"/>
        <v/>
      </c>
    </row>
    <row r="286" spans="2:26" x14ac:dyDescent="0.2">
      <c r="B286" s="88">
        <f t="shared" si="38"/>
        <v>264</v>
      </c>
      <c r="C286" s="89"/>
      <c r="D286" s="61" t="str">
        <f>IF($C286="", "", INDEX('EAPG Table'!$C$8:$C$1048576, MATCH($C286, 'EAPG Table'!$B$8:$B$1048576, 0)))</f>
        <v/>
      </c>
      <c r="E286" s="90" t="str">
        <f>IF($C286="", "", INDEX('EAPG Table'!$H$8:$H$1048576, MATCH($C286, 'EAPG Table'!$B$8:$B$1048576, 0)))</f>
        <v/>
      </c>
      <c r="F286" s="91" t="str">
        <f>IF($C286="", "", INDEX('EAPG Table'!$F$8:$F$1048576, MATCH($C286, 'EAPG Table'!$B$8:$B$1048576, 0)))</f>
        <v/>
      </c>
      <c r="G286" s="92" t="str">
        <f>IF($C286="", "", INDEX('EAPG Table'!$D$8:$D$1048576, MATCH($C286, 'EAPG Table'!$B$8:$B$1048576, 0)))</f>
        <v/>
      </c>
      <c r="H286" s="91"/>
      <c r="I286" s="93"/>
      <c r="J286" s="94"/>
      <c r="K286" s="94"/>
      <c r="L286" s="94"/>
      <c r="M286" s="94"/>
      <c r="N286" s="94"/>
      <c r="O286" s="94"/>
      <c r="P286" s="95" t="str" cm="1">
        <f t="array" ref="P286">IF($C286="","",IF(I286="Yes",
           IF($B286=MATCH(MAX((IF($E$23:$E$522="",0,$E$23:$E$522))*(--($G$23:$G$522=$G286))*(--($I$23:$I$522="Yes"))),
                                                        (IF($E$23:$E$522="",0,$E$23:$E$522))*(--($G$23:$G$522=$G286))*(--($I$23:$I$522="Yes")),0),
                1,0.5),1))</f>
        <v/>
      </c>
      <c r="Q286" s="95" t="str">
        <f t="shared" si="36"/>
        <v xml:space="preserve"> </v>
      </c>
      <c r="R286" s="95" t="str">
        <f t="shared" si="34"/>
        <v/>
      </c>
      <c r="S286" s="95" t="str">
        <f t="shared" si="22"/>
        <v/>
      </c>
      <c r="T286" s="96" t="str">
        <f t="shared" si="23"/>
        <v xml:space="preserve"> </v>
      </c>
      <c r="U286" s="91"/>
      <c r="V286" s="101" t="str">
        <f t="shared" si="24"/>
        <v xml:space="preserve"> </v>
      </c>
      <c r="W286" s="98" t="str">
        <f t="shared" si="37"/>
        <v/>
      </c>
      <c r="X286" s="102" t="str">
        <f t="shared" si="35"/>
        <v/>
      </c>
      <c r="Y286" s="94"/>
      <c r="Z286" s="103" t="str">
        <f t="shared" si="33"/>
        <v/>
      </c>
    </row>
    <row r="287" spans="2:26" x14ac:dyDescent="0.2">
      <c r="B287" s="104">
        <f t="shared" si="38"/>
        <v>265</v>
      </c>
      <c r="C287" s="105"/>
      <c r="D287" s="106" t="str">
        <f>IF($C287="", "", INDEX('EAPG Table'!$C$8:$C$1048576, MATCH($C287, 'EAPG Table'!$B$8:$B$1048576, 0)))</f>
        <v/>
      </c>
      <c r="E287" s="107" t="str">
        <f>IF($C287="", "", INDEX('EAPG Table'!$H$8:$H$1048576, MATCH($C287, 'EAPG Table'!$B$8:$B$1048576, 0)))</f>
        <v/>
      </c>
      <c r="F287" s="108" t="str">
        <f>IF($C287="", "", INDEX('EAPG Table'!$F$8:$F$1048576, MATCH($C287, 'EAPG Table'!$B$8:$B$1048576, 0)))</f>
        <v/>
      </c>
      <c r="G287" s="109" t="str">
        <f>IF($C287="", "", INDEX('EAPG Table'!$D$8:$D$1048576, MATCH($C287, 'EAPG Table'!$B$8:$B$1048576, 0)))</f>
        <v/>
      </c>
      <c r="H287" s="108"/>
      <c r="I287" s="110"/>
      <c r="J287" s="111"/>
      <c r="K287" s="111"/>
      <c r="L287" s="111"/>
      <c r="M287" s="111"/>
      <c r="N287" s="111"/>
      <c r="O287" s="111"/>
      <c r="P287" s="112" t="str" cm="1">
        <f t="array" ref="P287">IF($C287="","",IF(I287="Yes",
           IF($B287=MATCH(MAX((IF($E$23:$E$522="",0,$E$23:$E$522))*(--($G$23:$G$522=$G287))*(--($I$23:$I$522="Yes"))),
                                                        (IF($E$23:$E$522="",0,$E$23:$E$522))*(--($G$23:$G$522=$G287))*(--($I$23:$I$522="Yes")),0),
                1,0.5),1))</f>
        <v/>
      </c>
      <c r="Q287" s="112" t="str">
        <f t="shared" si="36"/>
        <v xml:space="preserve"> </v>
      </c>
      <c r="R287" s="112" t="str">
        <f t="shared" si="34"/>
        <v/>
      </c>
      <c r="S287" s="112" t="str">
        <f t="shared" si="22"/>
        <v/>
      </c>
      <c r="T287" s="113" t="str">
        <f t="shared" si="23"/>
        <v xml:space="preserve"> </v>
      </c>
      <c r="U287" s="108"/>
      <c r="V287" s="114" t="str">
        <f t="shared" si="24"/>
        <v xml:space="preserve"> </v>
      </c>
      <c r="W287" s="115" t="str">
        <f t="shared" si="37"/>
        <v/>
      </c>
      <c r="X287" s="116" t="str">
        <f t="shared" si="35"/>
        <v/>
      </c>
      <c r="Y287" s="111"/>
      <c r="Z287" s="117" t="str">
        <f t="shared" si="33"/>
        <v/>
      </c>
    </row>
    <row r="288" spans="2:26" x14ac:dyDescent="0.2">
      <c r="B288" s="88">
        <f t="shared" si="38"/>
        <v>266</v>
      </c>
      <c r="C288" s="89"/>
      <c r="D288" s="61" t="str">
        <f>IF($C288="", "", INDEX('EAPG Table'!$C$8:$C$1048576, MATCH($C288, 'EAPG Table'!$B$8:$B$1048576, 0)))</f>
        <v/>
      </c>
      <c r="E288" s="90" t="str">
        <f>IF($C288="", "", INDEX('EAPG Table'!$H$8:$H$1048576, MATCH($C288, 'EAPG Table'!$B$8:$B$1048576, 0)))</f>
        <v/>
      </c>
      <c r="F288" s="91" t="str">
        <f>IF($C288="", "", INDEX('EAPG Table'!$F$8:$F$1048576, MATCH($C288, 'EAPG Table'!$B$8:$B$1048576, 0)))</f>
        <v/>
      </c>
      <c r="G288" s="92" t="str">
        <f>IF($C288="", "", INDEX('EAPG Table'!$D$8:$D$1048576, MATCH($C288, 'EAPG Table'!$B$8:$B$1048576, 0)))</f>
        <v/>
      </c>
      <c r="H288" s="91"/>
      <c r="I288" s="93"/>
      <c r="J288" s="94"/>
      <c r="K288" s="94"/>
      <c r="L288" s="94"/>
      <c r="M288" s="94"/>
      <c r="N288" s="94"/>
      <c r="O288" s="94"/>
      <c r="P288" s="95" t="str" cm="1">
        <f t="array" ref="P288">IF($C288="","",IF(I288="Yes",
           IF($B288=MATCH(MAX((IF($E$23:$E$522="",0,$E$23:$E$522))*(--($G$23:$G$522=$G288))*(--($I$23:$I$522="Yes"))),
                                                        (IF($E$23:$E$522="",0,$E$23:$E$522))*(--($G$23:$G$522=$G288))*(--($I$23:$I$522="Yes")),0),
                1,0.5),1))</f>
        <v/>
      </c>
      <c r="Q288" s="95" t="str">
        <f t="shared" si="36"/>
        <v xml:space="preserve"> </v>
      </c>
      <c r="R288" s="95" t="str">
        <f t="shared" si="34"/>
        <v/>
      </c>
      <c r="S288" s="95" t="str">
        <f t="shared" si="22"/>
        <v/>
      </c>
      <c r="T288" s="96" t="str">
        <f t="shared" si="23"/>
        <v xml:space="preserve"> </v>
      </c>
      <c r="U288" s="91"/>
      <c r="V288" s="101" t="str">
        <f t="shared" si="24"/>
        <v xml:space="preserve"> </v>
      </c>
      <c r="W288" s="98" t="str">
        <f t="shared" si="37"/>
        <v/>
      </c>
      <c r="X288" s="102" t="str">
        <f t="shared" si="35"/>
        <v/>
      </c>
      <c r="Y288" s="94"/>
      <c r="Z288" s="103" t="str">
        <f t="shared" ref="Z288:Z351" si="39">IF($C288="","",IF($Y288="Yes",ROUND($D$14*$D$15*$E288*$W288+$X288,2),0))</f>
        <v/>
      </c>
    </row>
    <row r="289" spans="2:26" x14ac:dyDescent="0.2">
      <c r="B289" s="88">
        <f t="shared" si="38"/>
        <v>267</v>
      </c>
      <c r="C289" s="89"/>
      <c r="D289" s="61" t="str">
        <f>IF($C289="", "", INDEX('EAPG Table'!$C$8:$C$1048576, MATCH($C289, 'EAPG Table'!$B$8:$B$1048576, 0)))</f>
        <v/>
      </c>
      <c r="E289" s="90" t="str">
        <f>IF($C289="", "", INDEX('EAPG Table'!$H$8:$H$1048576, MATCH($C289, 'EAPG Table'!$B$8:$B$1048576, 0)))</f>
        <v/>
      </c>
      <c r="F289" s="91" t="str">
        <f>IF($C289="", "", INDEX('EAPG Table'!$F$8:$F$1048576, MATCH($C289, 'EAPG Table'!$B$8:$B$1048576, 0)))</f>
        <v/>
      </c>
      <c r="G289" s="92" t="str">
        <f>IF($C289="", "", INDEX('EAPG Table'!$D$8:$D$1048576, MATCH($C289, 'EAPG Table'!$B$8:$B$1048576, 0)))</f>
        <v/>
      </c>
      <c r="H289" s="91"/>
      <c r="I289" s="93"/>
      <c r="J289" s="94"/>
      <c r="K289" s="94"/>
      <c r="L289" s="94"/>
      <c r="M289" s="94"/>
      <c r="N289" s="94"/>
      <c r="O289" s="94"/>
      <c r="P289" s="95" t="str" cm="1">
        <f t="array" ref="P289">IF($C289="","",IF(I289="Yes",
           IF($B289=MATCH(MAX((IF($E$23:$E$522="",0,$E$23:$E$522))*(--($G$23:$G$522=$G289))*(--($I$23:$I$522="Yes"))),
                                                        (IF($E$23:$E$522="",0,$E$23:$E$522))*(--($G$23:$G$522=$G289))*(--($I$23:$I$522="Yes")),0),
                1,0.5),1))</f>
        <v/>
      </c>
      <c r="Q289" s="95" t="str">
        <f t="shared" si="36"/>
        <v xml:space="preserve"> </v>
      </c>
      <c r="R289" s="95" t="str">
        <f t="shared" si="34"/>
        <v/>
      </c>
      <c r="S289" s="95" t="str">
        <f t="shared" si="22"/>
        <v/>
      </c>
      <c r="T289" s="96" t="str">
        <f t="shared" si="23"/>
        <v xml:space="preserve"> </v>
      </c>
      <c r="U289" s="91"/>
      <c r="V289" s="101" t="str">
        <f t="shared" si="24"/>
        <v xml:space="preserve"> </v>
      </c>
      <c r="W289" s="98" t="str">
        <f t="shared" si="37"/>
        <v/>
      </c>
      <c r="X289" s="102" t="str">
        <f t="shared" si="35"/>
        <v/>
      </c>
      <c r="Y289" s="94"/>
      <c r="Z289" s="103" t="str">
        <f t="shared" si="39"/>
        <v/>
      </c>
    </row>
    <row r="290" spans="2:26" x14ac:dyDescent="0.2">
      <c r="B290" s="88">
        <f t="shared" si="38"/>
        <v>268</v>
      </c>
      <c r="C290" s="89"/>
      <c r="D290" s="61" t="str">
        <f>IF($C290="", "", INDEX('EAPG Table'!$C$8:$C$1048576, MATCH($C290, 'EAPG Table'!$B$8:$B$1048576, 0)))</f>
        <v/>
      </c>
      <c r="E290" s="90" t="str">
        <f>IF($C290="", "", INDEX('EAPG Table'!$H$8:$H$1048576, MATCH($C290, 'EAPG Table'!$B$8:$B$1048576, 0)))</f>
        <v/>
      </c>
      <c r="F290" s="91" t="str">
        <f>IF($C290="", "", INDEX('EAPG Table'!$F$8:$F$1048576, MATCH($C290, 'EAPG Table'!$B$8:$B$1048576, 0)))</f>
        <v/>
      </c>
      <c r="G290" s="92" t="str">
        <f>IF($C290="", "", INDEX('EAPG Table'!$D$8:$D$1048576, MATCH($C290, 'EAPG Table'!$B$8:$B$1048576, 0)))</f>
        <v/>
      </c>
      <c r="H290" s="91"/>
      <c r="I290" s="93"/>
      <c r="J290" s="94"/>
      <c r="K290" s="94"/>
      <c r="L290" s="94"/>
      <c r="M290" s="94"/>
      <c r="N290" s="94"/>
      <c r="O290" s="94"/>
      <c r="P290" s="95" t="str" cm="1">
        <f t="array" ref="P290">IF($C290="","",IF(I290="Yes",
           IF($B290=MATCH(MAX((IF($E$23:$E$522="",0,$E$23:$E$522))*(--($G$23:$G$522=$G290))*(--($I$23:$I$522="Yes"))),
                                                        (IF($E$23:$E$522="",0,$E$23:$E$522))*(--($G$23:$G$522=$G290))*(--($I$23:$I$522="Yes")),0),
                1,0.5),1))</f>
        <v/>
      </c>
      <c r="Q290" s="95" t="str">
        <f t="shared" si="36"/>
        <v xml:space="preserve"> </v>
      </c>
      <c r="R290" s="95" t="str">
        <f t="shared" si="34"/>
        <v/>
      </c>
      <c r="S290" s="95" t="str">
        <f t="shared" si="22"/>
        <v/>
      </c>
      <c r="T290" s="96" t="str">
        <f t="shared" si="23"/>
        <v xml:space="preserve"> </v>
      </c>
      <c r="U290" s="91"/>
      <c r="V290" s="101" t="str">
        <f t="shared" si="24"/>
        <v xml:space="preserve"> </v>
      </c>
      <c r="W290" s="98" t="str">
        <f t="shared" si="37"/>
        <v/>
      </c>
      <c r="X290" s="102" t="str">
        <f t="shared" si="35"/>
        <v/>
      </c>
      <c r="Y290" s="94"/>
      <c r="Z290" s="103" t="str">
        <f t="shared" si="39"/>
        <v/>
      </c>
    </row>
    <row r="291" spans="2:26" x14ac:dyDescent="0.2">
      <c r="B291" s="88">
        <f t="shared" si="38"/>
        <v>269</v>
      </c>
      <c r="C291" s="89"/>
      <c r="D291" s="61" t="str">
        <f>IF($C291="", "", INDEX('EAPG Table'!$C$8:$C$1048576, MATCH($C291, 'EAPG Table'!$B$8:$B$1048576, 0)))</f>
        <v/>
      </c>
      <c r="E291" s="90" t="str">
        <f>IF($C291="", "", INDEX('EAPG Table'!$H$8:$H$1048576, MATCH($C291, 'EAPG Table'!$B$8:$B$1048576, 0)))</f>
        <v/>
      </c>
      <c r="F291" s="91" t="str">
        <f>IF($C291="", "", INDEX('EAPG Table'!$F$8:$F$1048576, MATCH($C291, 'EAPG Table'!$B$8:$B$1048576, 0)))</f>
        <v/>
      </c>
      <c r="G291" s="92" t="str">
        <f>IF($C291="", "", INDEX('EAPG Table'!$D$8:$D$1048576, MATCH($C291, 'EAPG Table'!$B$8:$B$1048576, 0)))</f>
        <v/>
      </c>
      <c r="H291" s="91"/>
      <c r="I291" s="93"/>
      <c r="J291" s="94"/>
      <c r="K291" s="94"/>
      <c r="L291" s="94"/>
      <c r="M291" s="94"/>
      <c r="N291" s="94"/>
      <c r="O291" s="94"/>
      <c r="P291" s="95" t="str" cm="1">
        <f t="array" ref="P291">IF($C291="","",IF(I291="Yes",
           IF($B291=MATCH(MAX((IF($E$23:$E$522="",0,$E$23:$E$522))*(--($G$23:$G$522=$G291))*(--($I$23:$I$522="Yes"))),
                                                        (IF($E$23:$E$522="",0,$E$23:$E$522))*(--($G$23:$G$522=$G291))*(--($I$23:$I$522="Yes")),0),
                1,0.5),1))</f>
        <v/>
      </c>
      <c r="Q291" s="95" t="str">
        <f t="shared" si="36"/>
        <v xml:space="preserve"> </v>
      </c>
      <c r="R291" s="95" t="str">
        <f t="shared" si="34"/>
        <v/>
      </c>
      <c r="S291" s="95" t="str">
        <f t="shared" si="22"/>
        <v/>
      </c>
      <c r="T291" s="96" t="str">
        <f t="shared" si="23"/>
        <v xml:space="preserve"> </v>
      </c>
      <c r="U291" s="91"/>
      <c r="V291" s="101" t="str">
        <f t="shared" si="24"/>
        <v xml:space="preserve"> </v>
      </c>
      <c r="W291" s="98" t="str">
        <f t="shared" si="37"/>
        <v/>
      </c>
      <c r="X291" s="102" t="str">
        <f t="shared" si="35"/>
        <v/>
      </c>
      <c r="Y291" s="94"/>
      <c r="Z291" s="103" t="str">
        <f t="shared" si="39"/>
        <v/>
      </c>
    </row>
    <row r="292" spans="2:26" x14ac:dyDescent="0.2">
      <c r="B292" s="104">
        <f t="shared" si="38"/>
        <v>270</v>
      </c>
      <c r="C292" s="105"/>
      <c r="D292" s="106" t="str">
        <f>IF($C292="", "", INDEX('EAPG Table'!$C$8:$C$1048576, MATCH($C292, 'EAPG Table'!$B$8:$B$1048576, 0)))</f>
        <v/>
      </c>
      <c r="E292" s="107" t="str">
        <f>IF($C292="", "", INDEX('EAPG Table'!$H$8:$H$1048576, MATCH($C292, 'EAPG Table'!$B$8:$B$1048576, 0)))</f>
        <v/>
      </c>
      <c r="F292" s="108" t="str">
        <f>IF($C292="", "", INDEX('EAPG Table'!$F$8:$F$1048576, MATCH($C292, 'EAPG Table'!$B$8:$B$1048576, 0)))</f>
        <v/>
      </c>
      <c r="G292" s="109" t="str">
        <f>IF($C292="", "", INDEX('EAPG Table'!$D$8:$D$1048576, MATCH($C292, 'EAPG Table'!$B$8:$B$1048576, 0)))</f>
        <v/>
      </c>
      <c r="H292" s="108"/>
      <c r="I292" s="110"/>
      <c r="J292" s="111"/>
      <c r="K292" s="111"/>
      <c r="L292" s="111"/>
      <c r="M292" s="111"/>
      <c r="N292" s="111"/>
      <c r="O292" s="111"/>
      <c r="P292" s="112" t="str" cm="1">
        <f t="array" ref="P292">IF($C292="","",IF(I292="Yes",
           IF($B292=MATCH(MAX((IF($E$23:$E$522="",0,$E$23:$E$522))*(--($G$23:$G$522=$G292))*(--($I$23:$I$522="Yes"))),
                                                        (IF($E$23:$E$522="",0,$E$23:$E$522))*(--($G$23:$G$522=$G292))*(--($I$23:$I$522="Yes")),0),
                1,0.5),1))</f>
        <v/>
      </c>
      <c r="Q292" s="112" t="str">
        <f t="shared" si="36"/>
        <v xml:space="preserve"> </v>
      </c>
      <c r="R292" s="112" t="str">
        <f t="shared" si="34"/>
        <v/>
      </c>
      <c r="S292" s="112" t="str">
        <f t="shared" si="22"/>
        <v/>
      </c>
      <c r="T292" s="113" t="str">
        <f t="shared" si="23"/>
        <v xml:space="preserve"> </v>
      </c>
      <c r="U292" s="108"/>
      <c r="V292" s="114" t="str">
        <f t="shared" si="24"/>
        <v xml:space="preserve"> </v>
      </c>
      <c r="W292" s="115" t="str">
        <f t="shared" si="37"/>
        <v/>
      </c>
      <c r="X292" s="116" t="str">
        <f t="shared" si="35"/>
        <v/>
      </c>
      <c r="Y292" s="111"/>
      <c r="Z292" s="117" t="str">
        <f t="shared" si="39"/>
        <v/>
      </c>
    </row>
    <row r="293" spans="2:26" x14ac:dyDescent="0.2">
      <c r="B293" s="88">
        <f t="shared" si="38"/>
        <v>271</v>
      </c>
      <c r="C293" s="89"/>
      <c r="D293" s="61" t="str">
        <f>IF($C293="", "", INDEX('EAPG Table'!$C$8:$C$1048576, MATCH($C293, 'EAPG Table'!$B$8:$B$1048576, 0)))</f>
        <v/>
      </c>
      <c r="E293" s="90" t="str">
        <f>IF($C293="", "", INDEX('EAPG Table'!$H$8:$H$1048576, MATCH($C293, 'EAPG Table'!$B$8:$B$1048576, 0)))</f>
        <v/>
      </c>
      <c r="F293" s="91" t="str">
        <f>IF($C293="", "", INDEX('EAPG Table'!$F$8:$F$1048576, MATCH($C293, 'EAPG Table'!$B$8:$B$1048576, 0)))</f>
        <v/>
      </c>
      <c r="G293" s="92" t="str">
        <f>IF($C293="", "", INDEX('EAPG Table'!$D$8:$D$1048576, MATCH($C293, 'EAPG Table'!$B$8:$B$1048576, 0)))</f>
        <v/>
      </c>
      <c r="H293" s="91"/>
      <c r="I293" s="93"/>
      <c r="J293" s="94"/>
      <c r="K293" s="94"/>
      <c r="L293" s="94"/>
      <c r="M293" s="94"/>
      <c r="N293" s="94"/>
      <c r="O293" s="94"/>
      <c r="P293" s="95" t="str" cm="1">
        <f t="array" ref="P293">IF($C293="","",IF(I293="Yes",
           IF($B293=MATCH(MAX((IF($E$23:$E$522="",0,$E$23:$E$522))*(--($G$23:$G$522=$G293))*(--($I$23:$I$522="Yes"))),
                                                        (IF($E$23:$E$522="",0,$E$23:$E$522))*(--($G$23:$G$522=$G293))*(--($I$23:$I$522="Yes")),0),
                1,0.5),1))</f>
        <v/>
      </c>
      <c r="Q293" s="95" t="str">
        <f t="shared" si="36"/>
        <v xml:space="preserve"> </v>
      </c>
      <c r="R293" s="95" t="str">
        <f t="shared" si="34"/>
        <v/>
      </c>
      <c r="S293" s="95" t="str">
        <f t="shared" si="22"/>
        <v/>
      </c>
      <c r="T293" s="96" t="str">
        <f t="shared" si="23"/>
        <v xml:space="preserve"> </v>
      </c>
      <c r="U293" s="91"/>
      <c r="V293" s="101" t="str">
        <f t="shared" si="24"/>
        <v xml:space="preserve"> </v>
      </c>
      <c r="W293" s="98" t="str">
        <f t="shared" si="37"/>
        <v/>
      </c>
      <c r="X293" s="102" t="str">
        <f t="shared" si="35"/>
        <v/>
      </c>
      <c r="Y293" s="94"/>
      <c r="Z293" s="103" t="str">
        <f t="shared" si="39"/>
        <v/>
      </c>
    </row>
    <row r="294" spans="2:26" x14ac:dyDescent="0.2">
      <c r="B294" s="88">
        <f t="shared" si="38"/>
        <v>272</v>
      </c>
      <c r="C294" s="89"/>
      <c r="D294" s="61" t="str">
        <f>IF($C294="", "", INDEX('EAPG Table'!$C$8:$C$1048576, MATCH($C294, 'EAPG Table'!$B$8:$B$1048576, 0)))</f>
        <v/>
      </c>
      <c r="E294" s="90" t="str">
        <f>IF($C294="", "", INDEX('EAPG Table'!$H$8:$H$1048576, MATCH($C294, 'EAPG Table'!$B$8:$B$1048576, 0)))</f>
        <v/>
      </c>
      <c r="F294" s="91" t="str">
        <f>IF($C294="", "", INDEX('EAPG Table'!$F$8:$F$1048576, MATCH($C294, 'EAPG Table'!$B$8:$B$1048576, 0)))</f>
        <v/>
      </c>
      <c r="G294" s="92" t="str">
        <f>IF($C294="", "", INDEX('EAPG Table'!$D$8:$D$1048576, MATCH($C294, 'EAPG Table'!$B$8:$B$1048576, 0)))</f>
        <v/>
      </c>
      <c r="H294" s="91"/>
      <c r="I294" s="93"/>
      <c r="J294" s="94"/>
      <c r="K294" s="94"/>
      <c r="L294" s="94"/>
      <c r="M294" s="94"/>
      <c r="N294" s="94"/>
      <c r="O294" s="94"/>
      <c r="P294" s="95" t="str" cm="1">
        <f t="array" ref="P294">IF($C294="","",IF(I294="Yes",
           IF($B294=MATCH(MAX((IF($E$23:$E$522="",0,$E$23:$E$522))*(--($G$23:$G$522=$G294))*(--($I$23:$I$522="Yes"))),
                                                        (IF($E$23:$E$522="",0,$E$23:$E$522))*(--($G$23:$G$522=$G294))*(--($I$23:$I$522="Yes")),0),
                1,0.5),1))</f>
        <v/>
      </c>
      <c r="Q294" s="95" t="str">
        <f t="shared" si="36"/>
        <v xml:space="preserve"> </v>
      </c>
      <c r="R294" s="95" t="str">
        <f t="shared" si="34"/>
        <v/>
      </c>
      <c r="S294" s="95" t="str">
        <f t="shared" si="22"/>
        <v/>
      </c>
      <c r="T294" s="96" t="str">
        <f t="shared" si="23"/>
        <v xml:space="preserve"> </v>
      </c>
      <c r="U294" s="91"/>
      <c r="V294" s="101" t="str">
        <f t="shared" si="24"/>
        <v xml:space="preserve"> </v>
      </c>
      <c r="W294" s="98" t="str">
        <f t="shared" si="37"/>
        <v/>
      </c>
      <c r="X294" s="102" t="str">
        <f t="shared" si="35"/>
        <v/>
      </c>
      <c r="Y294" s="94"/>
      <c r="Z294" s="103" t="str">
        <f t="shared" si="39"/>
        <v/>
      </c>
    </row>
    <row r="295" spans="2:26" x14ac:dyDescent="0.2">
      <c r="B295" s="88">
        <f t="shared" si="38"/>
        <v>273</v>
      </c>
      <c r="C295" s="89"/>
      <c r="D295" s="61" t="str">
        <f>IF($C295="", "", INDEX('EAPG Table'!$C$8:$C$1048576, MATCH($C295, 'EAPG Table'!$B$8:$B$1048576, 0)))</f>
        <v/>
      </c>
      <c r="E295" s="90" t="str">
        <f>IF($C295="", "", INDEX('EAPG Table'!$H$8:$H$1048576, MATCH($C295, 'EAPG Table'!$B$8:$B$1048576, 0)))</f>
        <v/>
      </c>
      <c r="F295" s="91" t="str">
        <f>IF($C295="", "", INDEX('EAPG Table'!$F$8:$F$1048576, MATCH($C295, 'EAPG Table'!$B$8:$B$1048576, 0)))</f>
        <v/>
      </c>
      <c r="G295" s="92" t="str">
        <f>IF($C295="", "", INDEX('EAPG Table'!$D$8:$D$1048576, MATCH($C295, 'EAPG Table'!$B$8:$B$1048576, 0)))</f>
        <v/>
      </c>
      <c r="H295" s="91"/>
      <c r="I295" s="93"/>
      <c r="J295" s="94"/>
      <c r="K295" s="94"/>
      <c r="L295" s="94"/>
      <c r="M295" s="94"/>
      <c r="N295" s="94"/>
      <c r="O295" s="94"/>
      <c r="P295" s="95" t="str" cm="1">
        <f t="array" ref="P295">IF($C295="","",IF(I295="Yes",
           IF($B295=MATCH(MAX((IF($E$23:$E$522="",0,$E$23:$E$522))*(--($G$23:$G$522=$G295))*(--($I$23:$I$522="Yes"))),
                                                        (IF($E$23:$E$522="",0,$E$23:$E$522))*(--($G$23:$G$522=$G295))*(--($I$23:$I$522="Yes")),0),
                1,0.5),1))</f>
        <v/>
      </c>
      <c r="Q295" s="95" t="str">
        <f t="shared" si="36"/>
        <v xml:space="preserve"> </v>
      </c>
      <c r="R295" s="95" t="str">
        <f t="shared" si="34"/>
        <v/>
      </c>
      <c r="S295" s="95" t="str">
        <f t="shared" si="22"/>
        <v/>
      </c>
      <c r="T295" s="96" t="str">
        <f t="shared" si="23"/>
        <v xml:space="preserve"> </v>
      </c>
      <c r="U295" s="91"/>
      <c r="V295" s="101" t="str">
        <f t="shared" si="24"/>
        <v xml:space="preserve"> </v>
      </c>
      <c r="W295" s="98" t="str">
        <f t="shared" si="37"/>
        <v/>
      </c>
      <c r="X295" s="102" t="str">
        <f t="shared" si="35"/>
        <v/>
      </c>
      <c r="Y295" s="94"/>
      <c r="Z295" s="103" t="str">
        <f t="shared" si="39"/>
        <v/>
      </c>
    </row>
    <row r="296" spans="2:26" x14ac:dyDescent="0.2">
      <c r="B296" s="88">
        <f t="shared" si="38"/>
        <v>274</v>
      </c>
      <c r="C296" s="89"/>
      <c r="D296" s="61" t="str">
        <f>IF($C296="", "", INDEX('EAPG Table'!$C$8:$C$1048576, MATCH($C296, 'EAPG Table'!$B$8:$B$1048576, 0)))</f>
        <v/>
      </c>
      <c r="E296" s="90" t="str">
        <f>IF($C296="", "", INDEX('EAPG Table'!$H$8:$H$1048576, MATCH($C296, 'EAPG Table'!$B$8:$B$1048576, 0)))</f>
        <v/>
      </c>
      <c r="F296" s="91" t="str">
        <f>IF($C296="", "", INDEX('EAPG Table'!$F$8:$F$1048576, MATCH($C296, 'EAPG Table'!$B$8:$B$1048576, 0)))</f>
        <v/>
      </c>
      <c r="G296" s="92" t="str">
        <f>IF($C296="", "", INDEX('EAPG Table'!$D$8:$D$1048576, MATCH($C296, 'EAPG Table'!$B$8:$B$1048576, 0)))</f>
        <v/>
      </c>
      <c r="H296" s="91"/>
      <c r="I296" s="93"/>
      <c r="J296" s="94"/>
      <c r="K296" s="94"/>
      <c r="L296" s="94"/>
      <c r="M296" s="94"/>
      <c r="N296" s="94"/>
      <c r="O296" s="94"/>
      <c r="P296" s="95" t="str" cm="1">
        <f t="array" ref="P296">IF($C296="","",IF(I296="Yes",
           IF($B296=MATCH(MAX((IF($E$23:$E$522="",0,$E$23:$E$522))*(--($G$23:$G$522=$G296))*(--($I$23:$I$522="Yes"))),
                                                        (IF($E$23:$E$522="",0,$E$23:$E$522))*(--($G$23:$G$522=$G296))*(--($I$23:$I$522="Yes")),0),
                1,0.5),1))</f>
        <v/>
      </c>
      <c r="Q296" s="95" t="str">
        <f t="shared" si="36"/>
        <v xml:space="preserve"> </v>
      </c>
      <c r="R296" s="95" t="str">
        <f t="shared" si="34"/>
        <v/>
      </c>
      <c r="S296" s="95" t="str">
        <f t="shared" si="22"/>
        <v/>
      </c>
      <c r="T296" s="96" t="str">
        <f t="shared" si="23"/>
        <v xml:space="preserve"> </v>
      </c>
      <c r="U296" s="91"/>
      <c r="V296" s="101" t="str">
        <f t="shared" si="24"/>
        <v xml:space="preserve"> </v>
      </c>
      <c r="W296" s="98" t="str">
        <f t="shared" si="37"/>
        <v/>
      </c>
      <c r="X296" s="102" t="str">
        <f t="shared" si="35"/>
        <v/>
      </c>
      <c r="Y296" s="94"/>
      <c r="Z296" s="103" t="str">
        <f t="shared" si="39"/>
        <v/>
      </c>
    </row>
    <row r="297" spans="2:26" x14ac:dyDescent="0.2">
      <c r="B297" s="104">
        <f t="shared" si="38"/>
        <v>275</v>
      </c>
      <c r="C297" s="105"/>
      <c r="D297" s="106" t="str">
        <f>IF($C297="", "", INDEX('EAPG Table'!$C$8:$C$1048576, MATCH($C297, 'EAPG Table'!$B$8:$B$1048576, 0)))</f>
        <v/>
      </c>
      <c r="E297" s="107" t="str">
        <f>IF($C297="", "", INDEX('EAPG Table'!$H$8:$H$1048576, MATCH($C297, 'EAPG Table'!$B$8:$B$1048576, 0)))</f>
        <v/>
      </c>
      <c r="F297" s="108" t="str">
        <f>IF($C297="", "", INDEX('EAPG Table'!$F$8:$F$1048576, MATCH($C297, 'EAPG Table'!$B$8:$B$1048576, 0)))</f>
        <v/>
      </c>
      <c r="G297" s="109" t="str">
        <f>IF($C297="", "", INDEX('EAPG Table'!$D$8:$D$1048576, MATCH($C297, 'EAPG Table'!$B$8:$B$1048576, 0)))</f>
        <v/>
      </c>
      <c r="H297" s="108"/>
      <c r="I297" s="110"/>
      <c r="J297" s="111"/>
      <c r="K297" s="111"/>
      <c r="L297" s="111"/>
      <c r="M297" s="111"/>
      <c r="N297" s="111"/>
      <c r="O297" s="111"/>
      <c r="P297" s="112" t="str" cm="1">
        <f t="array" ref="P297">IF($C297="","",IF(I297="Yes",
           IF($B297=MATCH(MAX((IF($E$23:$E$522="",0,$E$23:$E$522))*(--($G$23:$G$522=$G297))*(--($I$23:$I$522="Yes"))),
                                                        (IF($E$23:$E$522="",0,$E$23:$E$522))*(--($G$23:$G$522=$G297))*(--($I$23:$I$522="Yes")),0),
                1,0.5),1))</f>
        <v/>
      </c>
      <c r="Q297" s="112" t="str">
        <f t="shared" si="36"/>
        <v xml:space="preserve"> </v>
      </c>
      <c r="R297" s="112" t="str">
        <f t="shared" si="34"/>
        <v/>
      </c>
      <c r="S297" s="112" t="str">
        <f t="shared" si="22"/>
        <v/>
      </c>
      <c r="T297" s="113" t="str">
        <f t="shared" si="23"/>
        <v xml:space="preserve"> </v>
      </c>
      <c r="U297" s="108"/>
      <c r="V297" s="114" t="str">
        <f t="shared" si="24"/>
        <v xml:space="preserve"> </v>
      </c>
      <c r="W297" s="115" t="str">
        <f t="shared" si="37"/>
        <v/>
      </c>
      <c r="X297" s="116" t="str">
        <f t="shared" si="35"/>
        <v/>
      </c>
      <c r="Y297" s="111"/>
      <c r="Z297" s="117" t="str">
        <f t="shared" si="39"/>
        <v/>
      </c>
    </row>
    <row r="298" spans="2:26" x14ac:dyDescent="0.2">
      <c r="B298" s="88">
        <f t="shared" si="38"/>
        <v>276</v>
      </c>
      <c r="C298" s="89"/>
      <c r="D298" s="61" t="str">
        <f>IF($C298="", "", INDEX('EAPG Table'!$C$8:$C$1048576, MATCH($C298, 'EAPG Table'!$B$8:$B$1048576, 0)))</f>
        <v/>
      </c>
      <c r="E298" s="90" t="str">
        <f>IF($C298="", "", INDEX('EAPG Table'!$H$8:$H$1048576, MATCH($C298, 'EAPG Table'!$B$8:$B$1048576, 0)))</f>
        <v/>
      </c>
      <c r="F298" s="91" t="str">
        <f>IF($C298="", "", INDEX('EAPG Table'!$F$8:$F$1048576, MATCH($C298, 'EAPG Table'!$B$8:$B$1048576, 0)))</f>
        <v/>
      </c>
      <c r="G298" s="92" t="str">
        <f>IF($C298="", "", INDEX('EAPG Table'!$D$8:$D$1048576, MATCH($C298, 'EAPG Table'!$B$8:$B$1048576, 0)))</f>
        <v/>
      </c>
      <c r="H298" s="91"/>
      <c r="I298" s="93"/>
      <c r="J298" s="94"/>
      <c r="K298" s="94"/>
      <c r="L298" s="94"/>
      <c r="M298" s="94"/>
      <c r="N298" s="94"/>
      <c r="O298" s="94"/>
      <c r="P298" s="95" t="str" cm="1">
        <f t="array" ref="P298">IF($C298="","",IF(I298="Yes",
           IF($B298=MATCH(MAX((IF($E$23:$E$522="",0,$E$23:$E$522))*(--($G$23:$G$522=$G298))*(--($I$23:$I$522="Yes"))),
                                                        (IF($E$23:$E$522="",0,$E$23:$E$522))*(--($G$23:$G$522=$G298))*(--($I$23:$I$522="Yes")),0),
                1,0.5),1))</f>
        <v/>
      </c>
      <c r="Q298" s="95" t="str">
        <f t="shared" si="36"/>
        <v xml:space="preserve"> </v>
      </c>
      <c r="R298" s="95" t="str">
        <f t="shared" si="34"/>
        <v/>
      </c>
      <c r="S298" s="95" t="str">
        <f t="shared" si="22"/>
        <v/>
      </c>
      <c r="T298" s="96" t="str">
        <f t="shared" si="23"/>
        <v xml:space="preserve"> </v>
      </c>
      <c r="U298" s="91"/>
      <c r="V298" s="101" t="str">
        <f t="shared" si="24"/>
        <v xml:space="preserve"> </v>
      </c>
      <c r="W298" s="98" t="str">
        <f t="shared" si="37"/>
        <v/>
      </c>
      <c r="X298" s="102" t="str">
        <f t="shared" si="35"/>
        <v/>
      </c>
      <c r="Y298" s="94"/>
      <c r="Z298" s="103" t="str">
        <f t="shared" si="39"/>
        <v/>
      </c>
    </row>
    <row r="299" spans="2:26" x14ac:dyDescent="0.2">
      <c r="B299" s="88">
        <f t="shared" si="38"/>
        <v>277</v>
      </c>
      <c r="C299" s="89"/>
      <c r="D299" s="61" t="str">
        <f>IF($C299="", "", INDEX('EAPG Table'!$C$8:$C$1048576, MATCH($C299, 'EAPG Table'!$B$8:$B$1048576, 0)))</f>
        <v/>
      </c>
      <c r="E299" s="90" t="str">
        <f>IF($C299="", "", INDEX('EAPG Table'!$H$8:$H$1048576, MATCH($C299, 'EAPG Table'!$B$8:$B$1048576, 0)))</f>
        <v/>
      </c>
      <c r="F299" s="91" t="str">
        <f>IF($C299="", "", INDEX('EAPG Table'!$F$8:$F$1048576, MATCH($C299, 'EAPG Table'!$B$8:$B$1048576, 0)))</f>
        <v/>
      </c>
      <c r="G299" s="92" t="str">
        <f>IF($C299="", "", INDEX('EAPG Table'!$D$8:$D$1048576, MATCH($C299, 'EAPG Table'!$B$8:$B$1048576, 0)))</f>
        <v/>
      </c>
      <c r="H299" s="91"/>
      <c r="I299" s="93"/>
      <c r="J299" s="94"/>
      <c r="K299" s="94"/>
      <c r="L299" s="94"/>
      <c r="M299" s="94"/>
      <c r="N299" s="94"/>
      <c r="O299" s="94"/>
      <c r="P299" s="95" t="str" cm="1">
        <f t="array" ref="P299">IF($C299="","",IF(I299="Yes",
           IF($B299=MATCH(MAX((IF($E$23:$E$522="",0,$E$23:$E$522))*(--($G$23:$G$522=$G299))*(--($I$23:$I$522="Yes"))),
                                                        (IF($E$23:$E$522="",0,$E$23:$E$522))*(--($G$23:$G$522=$G299))*(--($I$23:$I$522="Yes")),0),
                1,0.5),1))</f>
        <v/>
      </c>
      <c r="Q299" s="95" t="str">
        <f t="shared" si="36"/>
        <v xml:space="preserve"> </v>
      </c>
      <c r="R299" s="95" t="str">
        <f t="shared" si="34"/>
        <v/>
      </c>
      <c r="S299" s="95" t="str">
        <f t="shared" si="22"/>
        <v/>
      </c>
      <c r="T299" s="96" t="str">
        <f t="shared" si="23"/>
        <v xml:space="preserve"> </v>
      </c>
      <c r="U299" s="91"/>
      <c r="V299" s="101" t="str">
        <f t="shared" si="24"/>
        <v xml:space="preserve"> </v>
      </c>
      <c r="W299" s="98" t="str">
        <f t="shared" si="37"/>
        <v/>
      </c>
      <c r="X299" s="102" t="str">
        <f t="shared" si="35"/>
        <v/>
      </c>
      <c r="Y299" s="94"/>
      <c r="Z299" s="103" t="str">
        <f t="shared" si="39"/>
        <v/>
      </c>
    </row>
    <row r="300" spans="2:26" x14ac:dyDescent="0.2">
      <c r="B300" s="88">
        <f t="shared" si="38"/>
        <v>278</v>
      </c>
      <c r="C300" s="89"/>
      <c r="D300" s="61" t="str">
        <f>IF($C300="", "", INDEX('EAPG Table'!$C$8:$C$1048576, MATCH($C300, 'EAPG Table'!$B$8:$B$1048576, 0)))</f>
        <v/>
      </c>
      <c r="E300" s="90" t="str">
        <f>IF($C300="", "", INDEX('EAPG Table'!$H$8:$H$1048576, MATCH($C300, 'EAPG Table'!$B$8:$B$1048576, 0)))</f>
        <v/>
      </c>
      <c r="F300" s="91" t="str">
        <f>IF($C300="", "", INDEX('EAPG Table'!$F$8:$F$1048576, MATCH($C300, 'EAPG Table'!$B$8:$B$1048576, 0)))</f>
        <v/>
      </c>
      <c r="G300" s="92" t="str">
        <f>IF($C300="", "", INDEX('EAPG Table'!$D$8:$D$1048576, MATCH($C300, 'EAPG Table'!$B$8:$B$1048576, 0)))</f>
        <v/>
      </c>
      <c r="H300" s="91"/>
      <c r="I300" s="93"/>
      <c r="J300" s="94"/>
      <c r="K300" s="94"/>
      <c r="L300" s="94"/>
      <c r="M300" s="94"/>
      <c r="N300" s="94"/>
      <c r="O300" s="94"/>
      <c r="P300" s="95" t="str" cm="1">
        <f t="array" ref="P300">IF($C300="","",IF(I300="Yes",
           IF($B300=MATCH(MAX((IF($E$23:$E$522="",0,$E$23:$E$522))*(--($G$23:$G$522=$G300))*(--($I$23:$I$522="Yes"))),
                                                        (IF($E$23:$E$522="",0,$E$23:$E$522))*(--($G$23:$G$522=$G300))*(--($I$23:$I$522="Yes")),0),
                1,0.5),1))</f>
        <v/>
      </c>
      <c r="Q300" s="95" t="str">
        <f t="shared" si="36"/>
        <v xml:space="preserve"> </v>
      </c>
      <c r="R300" s="95" t="str">
        <f t="shared" si="34"/>
        <v/>
      </c>
      <c r="S300" s="95" t="str">
        <f t="shared" si="22"/>
        <v/>
      </c>
      <c r="T300" s="96" t="str">
        <f t="shared" si="23"/>
        <v xml:space="preserve"> </v>
      </c>
      <c r="U300" s="91"/>
      <c r="V300" s="101" t="str">
        <f t="shared" si="24"/>
        <v xml:space="preserve"> </v>
      </c>
      <c r="W300" s="98" t="str">
        <f t="shared" si="37"/>
        <v/>
      </c>
      <c r="X300" s="102" t="str">
        <f t="shared" si="35"/>
        <v/>
      </c>
      <c r="Y300" s="94"/>
      <c r="Z300" s="103" t="str">
        <f t="shared" si="39"/>
        <v/>
      </c>
    </row>
    <row r="301" spans="2:26" x14ac:dyDescent="0.2">
      <c r="B301" s="88">
        <f t="shared" si="38"/>
        <v>279</v>
      </c>
      <c r="C301" s="89"/>
      <c r="D301" s="61" t="str">
        <f>IF($C301="", "", INDEX('EAPG Table'!$C$8:$C$1048576, MATCH($C301, 'EAPG Table'!$B$8:$B$1048576, 0)))</f>
        <v/>
      </c>
      <c r="E301" s="90" t="str">
        <f>IF($C301="", "", INDEX('EAPG Table'!$H$8:$H$1048576, MATCH($C301, 'EAPG Table'!$B$8:$B$1048576, 0)))</f>
        <v/>
      </c>
      <c r="F301" s="91" t="str">
        <f>IF($C301="", "", INDEX('EAPG Table'!$F$8:$F$1048576, MATCH($C301, 'EAPG Table'!$B$8:$B$1048576, 0)))</f>
        <v/>
      </c>
      <c r="G301" s="92" t="str">
        <f>IF($C301="", "", INDEX('EAPG Table'!$D$8:$D$1048576, MATCH($C301, 'EAPG Table'!$B$8:$B$1048576, 0)))</f>
        <v/>
      </c>
      <c r="H301" s="91"/>
      <c r="I301" s="93"/>
      <c r="J301" s="94"/>
      <c r="K301" s="94"/>
      <c r="L301" s="94"/>
      <c r="M301" s="94"/>
      <c r="N301" s="94"/>
      <c r="O301" s="94"/>
      <c r="P301" s="95" t="str" cm="1">
        <f t="array" ref="P301">IF($C301="","",IF(I301="Yes",
           IF($B301=MATCH(MAX((IF($E$23:$E$522="",0,$E$23:$E$522))*(--($G$23:$G$522=$G301))*(--($I$23:$I$522="Yes"))),
                                                        (IF($E$23:$E$522="",0,$E$23:$E$522))*(--($G$23:$G$522=$G301))*(--($I$23:$I$522="Yes")),0),
                1,0.5),1))</f>
        <v/>
      </c>
      <c r="Q301" s="95" t="str">
        <f t="shared" si="36"/>
        <v xml:space="preserve"> </v>
      </c>
      <c r="R301" s="95" t="str">
        <f t="shared" si="34"/>
        <v/>
      </c>
      <c r="S301" s="95" t="str">
        <f t="shared" si="22"/>
        <v/>
      </c>
      <c r="T301" s="96" t="str">
        <f t="shared" si="23"/>
        <v xml:space="preserve"> </v>
      </c>
      <c r="U301" s="91"/>
      <c r="V301" s="101" t="str">
        <f t="shared" si="24"/>
        <v xml:space="preserve"> </v>
      </c>
      <c r="W301" s="98" t="str">
        <f t="shared" si="37"/>
        <v/>
      </c>
      <c r="X301" s="102" t="str">
        <f t="shared" si="35"/>
        <v/>
      </c>
      <c r="Y301" s="94"/>
      <c r="Z301" s="103" t="str">
        <f t="shared" si="39"/>
        <v/>
      </c>
    </row>
    <row r="302" spans="2:26" x14ac:dyDescent="0.2">
      <c r="B302" s="104">
        <f t="shared" si="38"/>
        <v>280</v>
      </c>
      <c r="C302" s="105"/>
      <c r="D302" s="106" t="str">
        <f>IF($C302="", "", INDEX('EAPG Table'!$C$8:$C$1048576, MATCH($C302, 'EAPG Table'!$B$8:$B$1048576, 0)))</f>
        <v/>
      </c>
      <c r="E302" s="107" t="str">
        <f>IF($C302="", "", INDEX('EAPG Table'!$H$8:$H$1048576, MATCH($C302, 'EAPG Table'!$B$8:$B$1048576, 0)))</f>
        <v/>
      </c>
      <c r="F302" s="108" t="str">
        <f>IF($C302="", "", INDEX('EAPG Table'!$F$8:$F$1048576, MATCH($C302, 'EAPG Table'!$B$8:$B$1048576, 0)))</f>
        <v/>
      </c>
      <c r="G302" s="109" t="str">
        <f>IF($C302="", "", INDEX('EAPG Table'!$D$8:$D$1048576, MATCH($C302, 'EAPG Table'!$B$8:$B$1048576, 0)))</f>
        <v/>
      </c>
      <c r="H302" s="108"/>
      <c r="I302" s="110"/>
      <c r="J302" s="111"/>
      <c r="K302" s="111"/>
      <c r="L302" s="111"/>
      <c r="M302" s="111"/>
      <c r="N302" s="111"/>
      <c r="O302" s="111"/>
      <c r="P302" s="112" t="str" cm="1">
        <f t="array" ref="P302">IF($C302="","",IF(I302="Yes",
           IF($B302=MATCH(MAX((IF($E$23:$E$522="",0,$E$23:$E$522))*(--($G$23:$G$522=$G302))*(--($I$23:$I$522="Yes"))),
                                                        (IF($E$23:$E$522="",0,$E$23:$E$522))*(--($G$23:$G$522=$G302))*(--($I$23:$I$522="Yes")),0),
                1,0.5),1))</f>
        <v/>
      </c>
      <c r="Q302" s="112" t="str">
        <f t="shared" si="36"/>
        <v xml:space="preserve"> </v>
      </c>
      <c r="R302" s="112" t="str">
        <f t="shared" si="34"/>
        <v/>
      </c>
      <c r="S302" s="112" t="str">
        <f t="shared" si="22"/>
        <v/>
      </c>
      <c r="T302" s="113" t="str">
        <f t="shared" si="23"/>
        <v xml:space="preserve"> </v>
      </c>
      <c r="U302" s="108"/>
      <c r="V302" s="114" t="str">
        <f t="shared" si="24"/>
        <v xml:space="preserve"> </v>
      </c>
      <c r="W302" s="115" t="str">
        <f t="shared" si="37"/>
        <v/>
      </c>
      <c r="X302" s="116" t="str">
        <f t="shared" si="35"/>
        <v/>
      </c>
      <c r="Y302" s="111"/>
      <c r="Z302" s="117" t="str">
        <f t="shared" si="39"/>
        <v/>
      </c>
    </row>
    <row r="303" spans="2:26" x14ac:dyDescent="0.2">
      <c r="B303" s="88">
        <f t="shared" si="38"/>
        <v>281</v>
      </c>
      <c r="C303" s="89"/>
      <c r="D303" s="61" t="str">
        <f>IF($C303="", "", INDEX('EAPG Table'!$C$8:$C$1048576, MATCH($C303, 'EAPG Table'!$B$8:$B$1048576, 0)))</f>
        <v/>
      </c>
      <c r="E303" s="90" t="str">
        <f>IF($C303="", "", INDEX('EAPG Table'!$H$8:$H$1048576, MATCH($C303, 'EAPG Table'!$B$8:$B$1048576, 0)))</f>
        <v/>
      </c>
      <c r="F303" s="91" t="str">
        <f>IF($C303="", "", INDEX('EAPG Table'!$F$8:$F$1048576, MATCH($C303, 'EAPG Table'!$B$8:$B$1048576, 0)))</f>
        <v/>
      </c>
      <c r="G303" s="92" t="str">
        <f>IF($C303="", "", INDEX('EAPG Table'!$D$8:$D$1048576, MATCH($C303, 'EAPG Table'!$B$8:$B$1048576, 0)))</f>
        <v/>
      </c>
      <c r="H303" s="91"/>
      <c r="I303" s="93"/>
      <c r="J303" s="94"/>
      <c r="K303" s="94"/>
      <c r="L303" s="94"/>
      <c r="M303" s="94"/>
      <c r="N303" s="94"/>
      <c r="O303" s="94"/>
      <c r="P303" s="95" t="str" cm="1">
        <f t="array" ref="P303">IF($C303="","",IF(I303="Yes",
           IF($B303=MATCH(MAX((IF($E$23:$E$522="",0,$E$23:$E$522))*(--($G$23:$G$522=$G303))*(--($I$23:$I$522="Yes"))),
                                                        (IF($E$23:$E$522="",0,$E$23:$E$522))*(--($G$23:$G$522=$G303))*(--($I$23:$I$522="Yes")),0),
                1,0.5),1))</f>
        <v/>
      </c>
      <c r="Q303" s="95" t="str">
        <f t="shared" si="36"/>
        <v xml:space="preserve"> </v>
      </c>
      <c r="R303" s="95" t="str">
        <f t="shared" si="34"/>
        <v/>
      </c>
      <c r="S303" s="95" t="str">
        <f t="shared" si="22"/>
        <v/>
      </c>
      <c r="T303" s="96" t="str">
        <f t="shared" si="23"/>
        <v xml:space="preserve"> </v>
      </c>
      <c r="U303" s="91"/>
      <c r="V303" s="101" t="str">
        <f t="shared" si="24"/>
        <v xml:space="preserve"> </v>
      </c>
      <c r="W303" s="98" t="str">
        <f t="shared" si="37"/>
        <v/>
      </c>
      <c r="X303" s="102" t="str">
        <f t="shared" si="35"/>
        <v/>
      </c>
      <c r="Y303" s="94"/>
      <c r="Z303" s="103" t="str">
        <f t="shared" si="39"/>
        <v/>
      </c>
    </row>
    <row r="304" spans="2:26" x14ac:dyDescent="0.2">
      <c r="B304" s="88">
        <f t="shared" si="38"/>
        <v>282</v>
      </c>
      <c r="C304" s="89"/>
      <c r="D304" s="61" t="str">
        <f>IF($C304="", "", INDEX('EAPG Table'!$C$8:$C$1048576, MATCH($C304, 'EAPG Table'!$B$8:$B$1048576, 0)))</f>
        <v/>
      </c>
      <c r="E304" s="90" t="str">
        <f>IF($C304="", "", INDEX('EAPG Table'!$H$8:$H$1048576, MATCH($C304, 'EAPG Table'!$B$8:$B$1048576, 0)))</f>
        <v/>
      </c>
      <c r="F304" s="91" t="str">
        <f>IF($C304="", "", INDEX('EAPG Table'!$F$8:$F$1048576, MATCH($C304, 'EAPG Table'!$B$8:$B$1048576, 0)))</f>
        <v/>
      </c>
      <c r="G304" s="92" t="str">
        <f>IF($C304="", "", INDEX('EAPG Table'!$D$8:$D$1048576, MATCH($C304, 'EAPG Table'!$B$8:$B$1048576, 0)))</f>
        <v/>
      </c>
      <c r="H304" s="91"/>
      <c r="I304" s="93"/>
      <c r="J304" s="94"/>
      <c r="K304" s="94"/>
      <c r="L304" s="94"/>
      <c r="M304" s="94"/>
      <c r="N304" s="94"/>
      <c r="O304" s="94"/>
      <c r="P304" s="95" t="str" cm="1">
        <f t="array" ref="P304">IF($C304="","",IF(I304="Yes",
           IF($B304=MATCH(MAX((IF($E$23:$E$522="",0,$E$23:$E$522))*(--($G$23:$G$522=$G304))*(--($I$23:$I$522="Yes"))),
                                                        (IF($E$23:$E$522="",0,$E$23:$E$522))*(--($G$23:$G$522=$G304))*(--($I$23:$I$522="Yes")),0),
                1,0.5),1))</f>
        <v/>
      </c>
      <c r="Q304" s="95" t="str">
        <f t="shared" si="36"/>
        <v xml:space="preserve"> </v>
      </c>
      <c r="R304" s="95" t="str">
        <f t="shared" si="34"/>
        <v/>
      </c>
      <c r="S304" s="95" t="str">
        <f t="shared" si="22"/>
        <v/>
      </c>
      <c r="T304" s="96" t="str">
        <f t="shared" si="23"/>
        <v xml:space="preserve"> </v>
      </c>
      <c r="U304" s="91"/>
      <c r="V304" s="101" t="str">
        <f t="shared" si="24"/>
        <v xml:space="preserve"> </v>
      </c>
      <c r="W304" s="98" t="str">
        <f t="shared" si="37"/>
        <v/>
      </c>
      <c r="X304" s="102" t="str">
        <f t="shared" si="35"/>
        <v/>
      </c>
      <c r="Y304" s="94"/>
      <c r="Z304" s="103" t="str">
        <f t="shared" si="39"/>
        <v/>
      </c>
    </row>
    <row r="305" spans="2:26" x14ac:dyDescent="0.2">
      <c r="B305" s="88">
        <f t="shared" si="38"/>
        <v>283</v>
      </c>
      <c r="C305" s="89"/>
      <c r="D305" s="61" t="str">
        <f>IF($C305="", "", INDEX('EAPG Table'!$C$8:$C$1048576, MATCH($C305, 'EAPG Table'!$B$8:$B$1048576, 0)))</f>
        <v/>
      </c>
      <c r="E305" s="90" t="str">
        <f>IF($C305="", "", INDEX('EAPG Table'!$H$8:$H$1048576, MATCH($C305, 'EAPG Table'!$B$8:$B$1048576, 0)))</f>
        <v/>
      </c>
      <c r="F305" s="91" t="str">
        <f>IF($C305="", "", INDEX('EAPG Table'!$F$8:$F$1048576, MATCH($C305, 'EAPG Table'!$B$8:$B$1048576, 0)))</f>
        <v/>
      </c>
      <c r="G305" s="92" t="str">
        <f>IF($C305="", "", INDEX('EAPG Table'!$D$8:$D$1048576, MATCH($C305, 'EAPG Table'!$B$8:$B$1048576, 0)))</f>
        <v/>
      </c>
      <c r="H305" s="91"/>
      <c r="I305" s="93"/>
      <c r="J305" s="94"/>
      <c r="K305" s="94"/>
      <c r="L305" s="94"/>
      <c r="M305" s="94"/>
      <c r="N305" s="94"/>
      <c r="O305" s="94"/>
      <c r="P305" s="95" t="str" cm="1">
        <f t="array" ref="P305">IF($C305="","",IF(I305="Yes",
           IF($B305=MATCH(MAX((IF($E$23:$E$522="",0,$E$23:$E$522))*(--($G$23:$G$522=$G305))*(--($I$23:$I$522="Yes"))),
                                                        (IF($E$23:$E$522="",0,$E$23:$E$522))*(--($G$23:$G$522=$G305))*(--($I$23:$I$522="Yes")),0),
                1,0.5),1))</f>
        <v/>
      </c>
      <c r="Q305" s="95" t="str">
        <f t="shared" si="36"/>
        <v xml:space="preserve"> </v>
      </c>
      <c r="R305" s="95" t="str">
        <f t="shared" si="34"/>
        <v/>
      </c>
      <c r="S305" s="95" t="str">
        <f t="shared" si="22"/>
        <v/>
      </c>
      <c r="T305" s="96" t="str">
        <f t="shared" si="23"/>
        <v xml:space="preserve"> </v>
      </c>
      <c r="U305" s="91"/>
      <c r="V305" s="101" t="str">
        <f t="shared" si="24"/>
        <v xml:space="preserve"> </v>
      </c>
      <c r="W305" s="98" t="str">
        <f t="shared" si="37"/>
        <v/>
      </c>
      <c r="X305" s="102" t="str">
        <f t="shared" si="35"/>
        <v/>
      </c>
      <c r="Y305" s="94"/>
      <c r="Z305" s="103" t="str">
        <f t="shared" si="39"/>
        <v/>
      </c>
    </row>
    <row r="306" spans="2:26" x14ac:dyDescent="0.2">
      <c r="B306" s="88">
        <f t="shared" si="38"/>
        <v>284</v>
      </c>
      <c r="C306" s="89"/>
      <c r="D306" s="61" t="str">
        <f>IF($C306="", "", INDEX('EAPG Table'!$C$8:$C$1048576, MATCH($C306, 'EAPG Table'!$B$8:$B$1048576, 0)))</f>
        <v/>
      </c>
      <c r="E306" s="90" t="str">
        <f>IF($C306="", "", INDEX('EAPG Table'!$H$8:$H$1048576, MATCH($C306, 'EAPG Table'!$B$8:$B$1048576, 0)))</f>
        <v/>
      </c>
      <c r="F306" s="91" t="str">
        <f>IF($C306="", "", INDEX('EAPG Table'!$F$8:$F$1048576, MATCH($C306, 'EAPG Table'!$B$8:$B$1048576, 0)))</f>
        <v/>
      </c>
      <c r="G306" s="92" t="str">
        <f>IF($C306="", "", INDEX('EAPG Table'!$D$8:$D$1048576, MATCH($C306, 'EAPG Table'!$B$8:$B$1048576, 0)))</f>
        <v/>
      </c>
      <c r="H306" s="91"/>
      <c r="I306" s="93"/>
      <c r="J306" s="94"/>
      <c r="K306" s="94"/>
      <c r="L306" s="94"/>
      <c r="M306" s="94"/>
      <c r="N306" s="94"/>
      <c r="O306" s="94"/>
      <c r="P306" s="95" t="str" cm="1">
        <f t="array" ref="P306">IF($C306="","",IF(I306="Yes",
           IF($B306=MATCH(MAX((IF($E$23:$E$522="",0,$E$23:$E$522))*(--($G$23:$G$522=$G306))*(--($I$23:$I$522="Yes"))),
                                                        (IF($E$23:$E$522="",0,$E$23:$E$522))*(--($G$23:$G$522=$G306))*(--($I$23:$I$522="Yes")),0),
                1,0.5),1))</f>
        <v/>
      </c>
      <c r="Q306" s="95" t="str">
        <f t="shared" si="36"/>
        <v xml:space="preserve"> </v>
      </c>
      <c r="R306" s="95" t="str">
        <f t="shared" si="34"/>
        <v/>
      </c>
      <c r="S306" s="95" t="str">
        <f t="shared" si="22"/>
        <v/>
      </c>
      <c r="T306" s="96" t="str">
        <f t="shared" si="23"/>
        <v xml:space="preserve"> </v>
      </c>
      <c r="U306" s="91"/>
      <c r="V306" s="101" t="str">
        <f t="shared" si="24"/>
        <v xml:space="preserve"> </v>
      </c>
      <c r="W306" s="98" t="str">
        <f t="shared" si="37"/>
        <v/>
      </c>
      <c r="X306" s="102" t="str">
        <f t="shared" si="35"/>
        <v/>
      </c>
      <c r="Y306" s="94"/>
      <c r="Z306" s="103" t="str">
        <f t="shared" si="39"/>
        <v/>
      </c>
    </row>
    <row r="307" spans="2:26" x14ac:dyDescent="0.2">
      <c r="B307" s="104">
        <f t="shared" si="38"/>
        <v>285</v>
      </c>
      <c r="C307" s="105"/>
      <c r="D307" s="106" t="str">
        <f>IF($C307="", "", INDEX('EAPG Table'!$C$8:$C$1048576, MATCH($C307, 'EAPG Table'!$B$8:$B$1048576, 0)))</f>
        <v/>
      </c>
      <c r="E307" s="107" t="str">
        <f>IF($C307="", "", INDEX('EAPG Table'!$H$8:$H$1048576, MATCH($C307, 'EAPG Table'!$B$8:$B$1048576, 0)))</f>
        <v/>
      </c>
      <c r="F307" s="108" t="str">
        <f>IF($C307="", "", INDEX('EAPG Table'!$F$8:$F$1048576, MATCH($C307, 'EAPG Table'!$B$8:$B$1048576, 0)))</f>
        <v/>
      </c>
      <c r="G307" s="109" t="str">
        <f>IF($C307="", "", INDEX('EAPG Table'!$D$8:$D$1048576, MATCH($C307, 'EAPG Table'!$B$8:$B$1048576, 0)))</f>
        <v/>
      </c>
      <c r="H307" s="108"/>
      <c r="I307" s="110"/>
      <c r="J307" s="111"/>
      <c r="K307" s="111"/>
      <c r="L307" s="111"/>
      <c r="M307" s="111"/>
      <c r="N307" s="111"/>
      <c r="O307" s="111"/>
      <c r="P307" s="112" t="str" cm="1">
        <f t="array" ref="P307">IF($C307="","",IF(I307="Yes",
           IF($B307=MATCH(MAX((IF($E$23:$E$522="",0,$E$23:$E$522))*(--($G$23:$G$522=$G307))*(--($I$23:$I$522="Yes"))),
                                                        (IF($E$23:$E$522="",0,$E$23:$E$522))*(--($G$23:$G$522=$G307))*(--($I$23:$I$522="Yes")),0),
                1,0.5),1))</f>
        <v/>
      </c>
      <c r="Q307" s="112" t="str">
        <f t="shared" si="36"/>
        <v xml:space="preserve"> </v>
      </c>
      <c r="R307" s="112" t="str">
        <f t="shared" si="34"/>
        <v/>
      </c>
      <c r="S307" s="112" t="str">
        <f t="shared" si="22"/>
        <v/>
      </c>
      <c r="T307" s="113" t="str">
        <f t="shared" si="23"/>
        <v xml:space="preserve"> </v>
      </c>
      <c r="U307" s="108"/>
      <c r="V307" s="114" t="str">
        <f t="shared" si="24"/>
        <v xml:space="preserve"> </v>
      </c>
      <c r="W307" s="115" t="str">
        <f t="shared" si="37"/>
        <v/>
      </c>
      <c r="X307" s="116" t="str">
        <f t="shared" si="35"/>
        <v/>
      </c>
      <c r="Y307" s="111"/>
      <c r="Z307" s="117" t="str">
        <f t="shared" si="39"/>
        <v/>
      </c>
    </row>
    <row r="308" spans="2:26" x14ac:dyDescent="0.2">
      <c r="B308" s="88">
        <f t="shared" si="38"/>
        <v>286</v>
      </c>
      <c r="C308" s="89"/>
      <c r="D308" s="61" t="str">
        <f>IF($C308="", "", INDEX('EAPG Table'!$C$8:$C$1048576, MATCH($C308, 'EAPG Table'!$B$8:$B$1048576, 0)))</f>
        <v/>
      </c>
      <c r="E308" s="90" t="str">
        <f>IF($C308="", "", INDEX('EAPG Table'!$H$8:$H$1048576, MATCH($C308, 'EAPG Table'!$B$8:$B$1048576, 0)))</f>
        <v/>
      </c>
      <c r="F308" s="91" t="str">
        <f>IF($C308="", "", INDEX('EAPG Table'!$F$8:$F$1048576, MATCH($C308, 'EAPG Table'!$B$8:$B$1048576, 0)))</f>
        <v/>
      </c>
      <c r="G308" s="92" t="str">
        <f>IF($C308="", "", INDEX('EAPG Table'!$D$8:$D$1048576, MATCH($C308, 'EAPG Table'!$B$8:$B$1048576, 0)))</f>
        <v/>
      </c>
      <c r="H308" s="91"/>
      <c r="I308" s="93"/>
      <c r="J308" s="94"/>
      <c r="K308" s="94"/>
      <c r="L308" s="94"/>
      <c r="M308" s="94"/>
      <c r="N308" s="94"/>
      <c r="O308" s="94"/>
      <c r="P308" s="95" t="str" cm="1">
        <f t="array" ref="P308">IF($C308="","",IF(I308="Yes",
           IF($B308=MATCH(MAX((IF($E$23:$E$522="",0,$E$23:$E$522))*(--($G$23:$G$522=$G308))*(--($I$23:$I$522="Yes"))),
                                                        (IF($E$23:$E$522="",0,$E$23:$E$522))*(--($G$23:$G$522=$G308))*(--($I$23:$I$522="Yes")),0),
                1,0.5),1))</f>
        <v/>
      </c>
      <c r="Q308" s="95" t="str">
        <f t="shared" si="36"/>
        <v xml:space="preserve"> </v>
      </c>
      <c r="R308" s="95" t="str">
        <f t="shared" si="34"/>
        <v/>
      </c>
      <c r="S308" s="95" t="str">
        <f t="shared" si="22"/>
        <v/>
      </c>
      <c r="T308" s="96" t="str">
        <f t="shared" si="23"/>
        <v xml:space="preserve"> </v>
      </c>
      <c r="U308" s="91"/>
      <c r="V308" s="101" t="str">
        <f t="shared" si="24"/>
        <v xml:space="preserve"> </v>
      </c>
      <c r="W308" s="98" t="str">
        <f t="shared" si="37"/>
        <v/>
      </c>
      <c r="X308" s="102" t="str">
        <f t="shared" si="35"/>
        <v/>
      </c>
      <c r="Y308" s="94"/>
      <c r="Z308" s="103" t="str">
        <f t="shared" si="39"/>
        <v/>
      </c>
    </row>
    <row r="309" spans="2:26" x14ac:dyDescent="0.2">
      <c r="B309" s="88">
        <f t="shared" si="38"/>
        <v>287</v>
      </c>
      <c r="C309" s="89"/>
      <c r="D309" s="61" t="str">
        <f>IF($C309="", "", INDEX('EAPG Table'!$C$8:$C$1048576, MATCH($C309, 'EAPG Table'!$B$8:$B$1048576, 0)))</f>
        <v/>
      </c>
      <c r="E309" s="90" t="str">
        <f>IF($C309="", "", INDEX('EAPG Table'!$H$8:$H$1048576, MATCH($C309, 'EAPG Table'!$B$8:$B$1048576, 0)))</f>
        <v/>
      </c>
      <c r="F309" s="91" t="str">
        <f>IF($C309="", "", INDEX('EAPG Table'!$F$8:$F$1048576, MATCH($C309, 'EAPG Table'!$B$8:$B$1048576, 0)))</f>
        <v/>
      </c>
      <c r="G309" s="92" t="str">
        <f>IF($C309="", "", INDEX('EAPG Table'!$D$8:$D$1048576, MATCH($C309, 'EAPG Table'!$B$8:$B$1048576, 0)))</f>
        <v/>
      </c>
      <c r="H309" s="91"/>
      <c r="I309" s="93"/>
      <c r="J309" s="94"/>
      <c r="K309" s="94"/>
      <c r="L309" s="94"/>
      <c r="M309" s="94"/>
      <c r="N309" s="94"/>
      <c r="O309" s="94"/>
      <c r="P309" s="95" t="str" cm="1">
        <f t="array" ref="P309">IF($C309="","",IF(I309="Yes",
           IF($B309=MATCH(MAX((IF($E$23:$E$522="",0,$E$23:$E$522))*(--($G$23:$G$522=$G309))*(--($I$23:$I$522="Yes"))),
                                                        (IF($E$23:$E$522="",0,$E$23:$E$522))*(--($G$23:$G$522=$G309))*(--($I$23:$I$522="Yes")),0),
                1,0.5),1))</f>
        <v/>
      </c>
      <c r="Q309" s="95" t="str">
        <f t="shared" si="36"/>
        <v xml:space="preserve"> </v>
      </c>
      <c r="R309" s="95" t="str">
        <f t="shared" si="34"/>
        <v/>
      </c>
      <c r="S309" s="95" t="str">
        <f t="shared" si="22"/>
        <v/>
      </c>
      <c r="T309" s="96" t="str">
        <f t="shared" si="23"/>
        <v xml:space="preserve"> </v>
      </c>
      <c r="U309" s="91"/>
      <c r="V309" s="101" t="str">
        <f t="shared" si="24"/>
        <v xml:space="preserve"> </v>
      </c>
      <c r="W309" s="98" t="str">
        <f t="shared" si="37"/>
        <v/>
      </c>
      <c r="X309" s="102" t="str">
        <f t="shared" si="35"/>
        <v/>
      </c>
      <c r="Y309" s="94"/>
      <c r="Z309" s="103" t="str">
        <f t="shared" si="39"/>
        <v/>
      </c>
    </row>
    <row r="310" spans="2:26" x14ac:dyDescent="0.2">
      <c r="B310" s="88">
        <f t="shared" si="38"/>
        <v>288</v>
      </c>
      <c r="C310" s="89"/>
      <c r="D310" s="61" t="str">
        <f>IF($C310="", "", INDEX('EAPG Table'!$C$8:$C$1048576, MATCH($C310, 'EAPG Table'!$B$8:$B$1048576, 0)))</f>
        <v/>
      </c>
      <c r="E310" s="90" t="str">
        <f>IF($C310="", "", INDEX('EAPG Table'!$H$8:$H$1048576, MATCH($C310, 'EAPG Table'!$B$8:$B$1048576, 0)))</f>
        <v/>
      </c>
      <c r="F310" s="91" t="str">
        <f>IF($C310="", "", INDEX('EAPG Table'!$F$8:$F$1048576, MATCH($C310, 'EAPG Table'!$B$8:$B$1048576, 0)))</f>
        <v/>
      </c>
      <c r="G310" s="92" t="str">
        <f>IF($C310="", "", INDEX('EAPG Table'!$D$8:$D$1048576, MATCH($C310, 'EAPG Table'!$B$8:$B$1048576, 0)))</f>
        <v/>
      </c>
      <c r="H310" s="91"/>
      <c r="I310" s="93"/>
      <c r="J310" s="94"/>
      <c r="K310" s="94"/>
      <c r="L310" s="94"/>
      <c r="M310" s="94"/>
      <c r="N310" s="94"/>
      <c r="O310" s="94"/>
      <c r="P310" s="95" t="str" cm="1">
        <f t="array" ref="P310">IF($C310="","",IF(I310="Yes",
           IF($B310=MATCH(MAX((IF($E$23:$E$522="",0,$E$23:$E$522))*(--($G$23:$G$522=$G310))*(--($I$23:$I$522="Yes"))),
                                                        (IF($E$23:$E$522="",0,$E$23:$E$522))*(--($G$23:$G$522=$G310))*(--($I$23:$I$522="Yes")),0),
                1,0.5),1))</f>
        <v/>
      </c>
      <c r="Q310" s="95" t="str">
        <f t="shared" si="36"/>
        <v xml:space="preserve"> </v>
      </c>
      <c r="R310" s="95" t="str">
        <f t="shared" si="34"/>
        <v/>
      </c>
      <c r="S310" s="95" t="str">
        <f t="shared" si="22"/>
        <v/>
      </c>
      <c r="T310" s="96" t="str">
        <f t="shared" si="23"/>
        <v xml:space="preserve"> </v>
      </c>
      <c r="U310" s="91"/>
      <c r="V310" s="101" t="str">
        <f t="shared" si="24"/>
        <v xml:space="preserve"> </v>
      </c>
      <c r="W310" s="98" t="str">
        <f t="shared" si="37"/>
        <v/>
      </c>
      <c r="X310" s="102" t="str">
        <f t="shared" si="35"/>
        <v/>
      </c>
      <c r="Y310" s="94"/>
      <c r="Z310" s="103" t="str">
        <f t="shared" si="39"/>
        <v/>
      </c>
    </row>
    <row r="311" spans="2:26" x14ac:dyDescent="0.2">
      <c r="B311" s="88">
        <f t="shared" si="38"/>
        <v>289</v>
      </c>
      <c r="C311" s="89"/>
      <c r="D311" s="61" t="str">
        <f>IF($C311="", "", INDEX('EAPG Table'!$C$8:$C$1048576, MATCH($C311, 'EAPG Table'!$B$8:$B$1048576, 0)))</f>
        <v/>
      </c>
      <c r="E311" s="90" t="str">
        <f>IF($C311="", "", INDEX('EAPG Table'!$H$8:$H$1048576, MATCH($C311, 'EAPG Table'!$B$8:$B$1048576, 0)))</f>
        <v/>
      </c>
      <c r="F311" s="91" t="str">
        <f>IF($C311="", "", INDEX('EAPG Table'!$F$8:$F$1048576, MATCH($C311, 'EAPG Table'!$B$8:$B$1048576, 0)))</f>
        <v/>
      </c>
      <c r="G311" s="92" t="str">
        <f>IF($C311="", "", INDEX('EAPG Table'!$D$8:$D$1048576, MATCH($C311, 'EAPG Table'!$B$8:$B$1048576, 0)))</f>
        <v/>
      </c>
      <c r="H311" s="91"/>
      <c r="I311" s="93"/>
      <c r="J311" s="94"/>
      <c r="K311" s="94"/>
      <c r="L311" s="94"/>
      <c r="M311" s="94"/>
      <c r="N311" s="94"/>
      <c r="O311" s="94"/>
      <c r="P311" s="95" t="str" cm="1">
        <f t="array" ref="P311">IF($C311="","",IF(I311="Yes",
           IF($B311=MATCH(MAX((IF($E$23:$E$522="",0,$E$23:$E$522))*(--($G$23:$G$522=$G311))*(--($I$23:$I$522="Yes"))),
                                                        (IF($E$23:$E$522="",0,$E$23:$E$522))*(--($G$23:$G$522=$G311))*(--($I$23:$I$522="Yes")),0),
                1,0.5),1))</f>
        <v/>
      </c>
      <c r="Q311" s="95" t="str">
        <f t="shared" si="36"/>
        <v xml:space="preserve"> </v>
      </c>
      <c r="R311" s="95" t="str">
        <f t="shared" si="34"/>
        <v/>
      </c>
      <c r="S311" s="95" t="str">
        <f t="shared" si="22"/>
        <v/>
      </c>
      <c r="T311" s="96" t="str">
        <f t="shared" si="23"/>
        <v xml:space="preserve"> </v>
      </c>
      <c r="U311" s="91"/>
      <c r="V311" s="101" t="str">
        <f t="shared" si="24"/>
        <v xml:space="preserve"> </v>
      </c>
      <c r="W311" s="98" t="str">
        <f t="shared" si="37"/>
        <v/>
      </c>
      <c r="X311" s="102" t="str">
        <f t="shared" si="35"/>
        <v/>
      </c>
      <c r="Y311" s="94"/>
      <c r="Z311" s="103" t="str">
        <f t="shared" si="39"/>
        <v/>
      </c>
    </row>
    <row r="312" spans="2:26" x14ac:dyDescent="0.2">
      <c r="B312" s="104">
        <f t="shared" si="38"/>
        <v>290</v>
      </c>
      <c r="C312" s="105"/>
      <c r="D312" s="106" t="str">
        <f>IF($C312="", "", INDEX('EAPG Table'!$C$8:$C$1048576, MATCH($C312, 'EAPG Table'!$B$8:$B$1048576, 0)))</f>
        <v/>
      </c>
      <c r="E312" s="107" t="str">
        <f>IF($C312="", "", INDEX('EAPG Table'!$H$8:$H$1048576, MATCH($C312, 'EAPG Table'!$B$8:$B$1048576, 0)))</f>
        <v/>
      </c>
      <c r="F312" s="108" t="str">
        <f>IF($C312="", "", INDEX('EAPG Table'!$F$8:$F$1048576, MATCH($C312, 'EAPG Table'!$B$8:$B$1048576, 0)))</f>
        <v/>
      </c>
      <c r="G312" s="109" t="str">
        <f>IF($C312="", "", INDEX('EAPG Table'!$D$8:$D$1048576, MATCH($C312, 'EAPG Table'!$B$8:$B$1048576, 0)))</f>
        <v/>
      </c>
      <c r="H312" s="108"/>
      <c r="I312" s="110"/>
      <c r="J312" s="111"/>
      <c r="K312" s="111"/>
      <c r="L312" s="111"/>
      <c r="M312" s="111"/>
      <c r="N312" s="111"/>
      <c r="O312" s="111"/>
      <c r="P312" s="112" t="str" cm="1">
        <f t="array" ref="P312">IF($C312="","",IF(I312="Yes",
           IF($B312=MATCH(MAX((IF($E$23:$E$522="",0,$E$23:$E$522))*(--($G$23:$G$522=$G312))*(--($I$23:$I$522="Yes"))),
                                                        (IF($E$23:$E$522="",0,$E$23:$E$522))*(--($G$23:$G$522=$G312))*(--($I$23:$I$522="Yes")),0),
                1,0.5),1))</f>
        <v/>
      </c>
      <c r="Q312" s="112" t="str">
        <f t="shared" si="36"/>
        <v xml:space="preserve"> </v>
      </c>
      <c r="R312" s="112" t="str">
        <f t="shared" si="34"/>
        <v/>
      </c>
      <c r="S312" s="112" t="str">
        <f t="shared" si="22"/>
        <v/>
      </c>
      <c r="T312" s="113" t="str">
        <f t="shared" si="23"/>
        <v xml:space="preserve"> </v>
      </c>
      <c r="U312" s="108"/>
      <c r="V312" s="114" t="str">
        <f t="shared" si="24"/>
        <v xml:space="preserve"> </v>
      </c>
      <c r="W312" s="115" t="str">
        <f t="shared" si="37"/>
        <v/>
      </c>
      <c r="X312" s="116" t="str">
        <f t="shared" si="35"/>
        <v/>
      </c>
      <c r="Y312" s="111"/>
      <c r="Z312" s="117" t="str">
        <f t="shared" si="39"/>
        <v/>
      </c>
    </row>
    <row r="313" spans="2:26" x14ac:dyDescent="0.2">
      <c r="B313" s="88">
        <f t="shared" si="38"/>
        <v>291</v>
      </c>
      <c r="C313" s="89"/>
      <c r="D313" s="61" t="str">
        <f>IF($C313="", "", INDEX('EAPG Table'!$C$8:$C$1048576, MATCH($C313, 'EAPG Table'!$B$8:$B$1048576, 0)))</f>
        <v/>
      </c>
      <c r="E313" s="90" t="str">
        <f>IF($C313="", "", INDEX('EAPG Table'!$H$8:$H$1048576, MATCH($C313, 'EAPG Table'!$B$8:$B$1048576, 0)))</f>
        <v/>
      </c>
      <c r="F313" s="91" t="str">
        <f>IF($C313="", "", INDEX('EAPG Table'!$F$8:$F$1048576, MATCH($C313, 'EAPG Table'!$B$8:$B$1048576, 0)))</f>
        <v/>
      </c>
      <c r="G313" s="92" t="str">
        <f>IF($C313="", "", INDEX('EAPG Table'!$D$8:$D$1048576, MATCH($C313, 'EAPG Table'!$B$8:$B$1048576, 0)))</f>
        <v/>
      </c>
      <c r="H313" s="91"/>
      <c r="I313" s="93"/>
      <c r="J313" s="94"/>
      <c r="K313" s="94"/>
      <c r="L313" s="94"/>
      <c r="M313" s="94"/>
      <c r="N313" s="94"/>
      <c r="O313" s="94"/>
      <c r="P313" s="95" t="str" cm="1">
        <f t="array" ref="P313">IF($C313="","",IF(I313="Yes",
           IF($B313=MATCH(MAX((IF($E$23:$E$522="",0,$E$23:$E$522))*(--($G$23:$G$522=$G313))*(--($I$23:$I$522="Yes"))),
                                                        (IF($E$23:$E$522="",0,$E$23:$E$522))*(--($G$23:$G$522=$G313))*(--($I$23:$I$522="Yes")),0),
                1,0.5),1))</f>
        <v/>
      </c>
      <c r="Q313" s="95" t="str">
        <f t="shared" si="36"/>
        <v xml:space="preserve"> </v>
      </c>
      <c r="R313" s="95" t="str">
        <f t="shared" si="34"/>
        <v/>
      </c>
      <c r="S313" s="95" t="str">
        <f t="shared" si="22"/>
        <v/>
      </c>
      <c r="T313" s="96" t="str">
        <f t="shared" si="23"/>
        <v xml:space="preserve"> </v>
      </c>
      <c r="U313" s="91"/>
      <c r="V313" s="101" t="str">
        <f t="shared" si="24"/>
        <v xml:space="preserve"> </v>
      </c>
      <c r="W313" s="98" t="str">
        <f t="shared" si="37"/>
        <v/>
      </c>
      <c r="X313" s="102" t="str">
        <f t="shared" si="35"/>
        <v/>
      </c>
      <c r="Y313" s="94"/>
      <c r="Z313" s="103" t="str">
        <f t="shared" si="39"/>
        <v/>
      </c>
    </row>
    <row r="314" spans="2:26" x14ac:dyDescent="0.2">
      <c r="B314" s="88">
        <f t="shared" si="38"/>
        <v>292</v>
      </c>
      <c r="C314" s="89"/>
      <c r="D314" s="61" t="str">
        <f>IF($C314="", "", INDEX('EAPG Table'!$C$8:$C$1048576, MATCH($C314, 'EAPG Table'!$B$8:$B$1048576, 0)))</f>
        <v/>
      </c>
      <c r="E314" s="90" t="str">
        <f>IF($C314="", "", INDEX('EAPG Table'!$H$8:$H$1048576, MATCH($C314, 'EAPG Table'!$B$8:$B$1048576, 0)))</f>
        <v/>
      </c>
      <c r="F314" s="91" t="str">
        <f>IF($C314="", "", INDEX('EAPG Table'!$F$8:$F$1048576, MATCH($C314, 'EAPG Table'!$B$8:$B$1048576, 0)))</f>
        <v/>
      </c>
      <c r="G314" s="92" t="str">
        <f>IF($C314="", "", INDEX('EAPG Table'!$D$8:$D$1048576, MATCH($C314, 'EAPG Table'!$B$8:$B$1048576, 0)))</f>
        <v/>
      </c>
      <c r="H314" s="91"/>
      <c r="I314" s="93"/>
      <c r="J314" s="94"/>
      <c r="K314" s="94"/>
      <c r="L314" s="94"/>
      <c r="M314" s="94"/>
      <c r="N314" s="94"/>
      <c r="O314" s="94"/>
      <c r="P314" s="95" t="str" cm="1">
        <f t="array" ref="P314">IF($C314="","",IF(I314="Yes",
           IF($B314=MATCH(MAX((IF($E$23:$E$522="",0,$E$23:$E$522))*(--($G$23:$G$522=$G314))*(--($I$23:$I$522="Yes"))),
                                                        (IF($E$23:$E$522="",0,$E$23:$E$522))*(--($G$23:$G$522=$G314))*(--($I$23:$I$522="Yes")),0),
                1,0.5),1))</f>
        <v/>
      </c>
      <c r="Q314" s="95" t="str">
        <f t="shared" si="36"/>
        <v xml:space="preserve"> </v>
      </c>
      <c r="R314" s="95" t="str">
        <f t="shared" si="34"/>
        <v/>
      </c>
      <c r="S314" s="95" t="str">
        <f t="shared" si="22"/>
        <v/>
      </c>
      <c r="T314" s="96" t="str">
        <f t="shared" si="23"/>
        <v xml:space="preserve"> </v>
      </c>
      <c r="U314" s="91"/>
      <c r="V314" s="101" t="str">
        <f t="shared" si="24"/>
        <v xml:space="preserve"> </v>
      </c>
      <c r="W314" s="98" t="str">
        <f t="shared" si="37"/>
        <v/>
      </c>
      <c r="X314" s="102" t="str">
        <f t="shared" si="35"/>
        <v/>
      </c>
      <c r="Y314" s="94"/>
      <c r="Z314" s="103" t="str">
        <f t="shared" si="39"/>
        <v/>
      </c>
    </row>
    <row r="315" spans="2:26" x14ac:dyDescent="0.2">
      <c r="B315" s="88">
        <f t="shared" si="38"/>
        <v>293</v>
      </c>
      <c r="C315" s="89"/>
      <c r="D315" s="61" t="str">
        <f>IF($C315="", "", INDEX('EAPG Table'!$C$8:$C$1048576, MATCH($C315, 'EAPG Table'!$B$8:$B$1048576, 0)))</f>
        <v/>
      </c>
      <c r="E315" s="90" t="str">
        <f>IF($C315="", "", INDEX('EAPG Table'!$H$8:$H$1048576, MATCH($C315, 'EAPG Table'!$B$8:$B$1048576, 0)))</f>
        <v/>
      </c>
      <c r="F315" s="91" t="str">
        <f>IF($C315="", "", INDEX('EAPG Table'!$F$8:$F$1048576, MATCH($C315, 'EAPG Table'!$B$8:$B$1048576, 0)))</f>
        <v/>
      </c>
      <c r="G315" s="92" t="str">
        <f>IF($C315="", "", INDEX('EAPG Table'!$D$8:$D$1048576, MATCH($C315, 'EAPG Table'!$B$8:$B$1048576, 0)))</f>
        <v/>
      </c>
      <c r="H315" s="91"/>
      <c r="I315" s="93"/>
      <c r="J315" s="94"/>
      <c r="K315" s="94"/>
      <c r="L315" s="94"/>
      <c r="M315" s="94"/>
      <c r="N315" s="94"/>
      <c r="O315" s="94"/>
      <c r="P315" s="95" t="str" cm="1">
        <f t="array" ref="P315">IF($C315="","",IF(I315="Yes",
           IF($B315=MATCH(MAX((IF($E$23:$E$522="",0,$E$23:$E$522))*(--($G$23:$G$522=$G315))*(--($I$23:$I$522="Yes"))),
                                                        (IF($E$23:$E$522="",0,$E$23:$E$522))*(--($G$23:$G$522=$G315))*(--($I$23:$I$522="Yes")),0),
                1,0.5),1))</f>
        <v/>
      </c>
      <c r="Q315" s="95" t="str">
        <f t="shared" si="36"/>
        <v xml:space="preserve"> </v>
      </c>
      <c r="R315" s="95" t="str">
        <f t="shared" si="34"/>
        <v/>
      </c>
      <c r="S315" s="95" t="str">
        <f t="shared" si="22"/>
        <v/>
      </c>
      <c r="T315" s="96" t="str">
        <f t="shared" si="23"/>
        <v xml:space="preserve"> </v>
      </c>
      <c r="U315" s="91"/>
      <c r="V315" s="101" t="str">
        <f t="shared" si="24"/>
        <v xml:space="preserve"> </v>
      </c>
      <c r="W315" s="98" t="str">
        <f t="shared" si="37"/>
        <v/>
      </c>
      <c r="X315" s="102" t="str">
        <f t="shared" si="35"/>
        <v/>
      </c>
      <c r="Y315" s="94"/>
      <c r="Z315" s="103" t="str">
        <f t="shared" si="39"/>
        <v/>
      </c>
    </row>
    <row r="316" spans="2:26" x14ac:dyDescent="0.2">
      <c r="B316" s="88">
        <f t="shared" si="38"/>
        <v>294</v>
      </c>
      <c r="C316" s="89"/>
      <c r="D316" s="61" t="str">
        <f>IF($C316="", "", INDEX('EAPG Table'!$C$8:$C$1048576, MATCH($C316, 'EAPG Table'!$B$8:$B$1048576, 0)))</f>
        <v/>
      </c>
      <c r="E316" s="90" t="str">
        <f>IF($C316="", "", INDEX('EAPG Table'!$H$8:$H$1048576, MATCH($C316, 'EAPG Table'!$B$8:$B$1048576, 0)))</f>
        <v/>
      </c>
      <c r="F316" s="91" t="str">
        <f>IF($C316="", "", INDEX('EAPG Table'!$F$8:$F$1048576, MATCH($C316, 'EAPG Table'!$B$8:$B$1048576, 0)))</f>
        <v/>
      </c>
      <c r="G316" s="92" t="str">
        <f>IF($C316="", "", INDEX('EAPG Table'!$D$8:$D$1048576, MATCH($C316, 'EAPG Table'!$B$8:$B$1048576, 0)))</f>
        <v/>
      </c>
      <c r="H316" s="91"/>
      <c r="I316" s="93"/>
      <c r="J316" s="94"/>
      <c r="K316" s="94"/>
      <c r="L316" s="94"/>
      <c r="M316" s="94"/>
      <c r="N316" s="94"/>
      <c r="O316" s="94"/>
      <c r="P316" s="95" t="str" cm="1">
        <f t="array" ref="P316">IF($C316="","",IF(I316="Yes",
           IF($B316=MATCH(MAX((IF($E$23:$E$522="",0,$E$23:$E$522))*(--($G$23:$G$522=$G316))*(--($I$23:$I$522="Yes"))),
                                                        (IF($E$23:$E$522="",0,$E$23:$E$522))*(--($G$23:$G$522=$G316))*(--($I$23:$I$522="Yes")),0),
                1,0.5),1))</f>
        <v/>
      </c>
      <c r="Q316" s="95" t="str">
        <f t="shared" si="36"/>
        <v xml:space="preserve"> </v>
      </c>
      <c r="R316" s="95" t="str">
        <f t="shared" si="34"/>
        <v/>
      </c>
      <c r="S316" s="95" t="str">
        <f t="shared" si="22"/>
        <v/>
      </c>
      <c r="T316" s="96" t="str">
        <f t="shared" si="23"/>
        <v xml:space="preserve"> </v>
      </c>
      <c r="U316" s="91"/>
      <c r="V316" s="101" t="str">
        <f t="shared" si="24"/>
        <v xml:space="preserve"> </v>
      </c>
      <c r="W316" s="98" t="str">
        <f t="shared" si="37"/>
        <v/>
      </c>
      <c r="X316" s="102" t="str">
        <f t="shared" si="35"/>
        <v/>
      </c>
      <c r="Y316" s="94"/>
      <c r="Z316" s="103" t="str">
        <f t="shared" si="39"/>
        <v/>
      </c>
    </row>
    <row r="317" spans="2:26" x14ac:dyDescent="0.2">
      <c r="B317" s="104">
        <f t="shared" si="38"/>
        <v>295</v>
      </c>
      <c r="C317" s="105"/>
      <c r="D317" s="106" t="str">
        <f>IF($C317="", "", INDEX('EAPG Table'!$C$8:$C$1048576, MATCH($C317, 'EAPG Table'!$B$8:$B$1048576, 0)))</f>
        <v/>
      </c>
      <c r="E317" s="107" t="str">
        <f>IF($C317="", "", INDEX('EAPG Table'!$H$8:$H$1048576, MATCH($C317, 'EAPG Table'!$B$8:$B$1048576, 0)))</f>
        <v/>
      </c>
      <c r="F317" s="108" t="str">
        <f>IF($C317="", "", INDEX('EAPG Table'!$F$8:$F$1048576, MATCH($C317, 'EAPG Table'!$B$8:$B$1048576, 0)))</f>
        <v/>
      </c>
      <c r="G317" s="109" t="str">
        <f>IF($C317="", "", INDEX('EAPG Table'!$D$8:$D$1048576, MATCH($C317, 'EAPG Table'!$B$8:$B$1048576, 0)))</f>
        <v/>
      </c>
      <c r="H317" s="108"/>
      <c r="I317" s="110"/>
      <c r="J317" s="111"/>
      <c r="K317" s="111"/>
      <c r="L317" s="111"/>
      <c r="M317" s="111"/>
      <c r="N317" s="111"/>
      <c r="O317" s="111"/>
      <c r="P317" s="112" t="str" cm="1">
        <f t="array" ref="P317">IF($C317="","",IF(I317="Yes",
           IF($B317=MATCH(MAX((IF($E$23:$E$522="",0,$E$23:$E$522))*(--($G$23:$G$522=$G317))*(--($I$23:$I$522="Yes"))),
                                                        (IF($E$23:$E$522="",0,$E$23:$E$522))*(--($G$23:$G$522=$G317))*(--($I$23:$I$522="Yes")),0),
                1,0.5),1))</f>
        <v/>
      </c>
      <c r="Q317" s="112" t="str">
        <f t="shared" si="36"/>
        <v xml:space="preserve"> </v>
      </c>
      <c r="R317" s="112" t="str">
        <f t="shared" si="34"/>
        <v/>
      </c>
      <c r="S317" s="112" t="str">
        <f t="shared" si="22"/>
        <v/>
      </c>
      <c r="T317" s="113" t="str">
        <f t="shared" si="23"/>
        <v xml:space="preserve"> </v>
      </c>
      <c r="U317" s="108"/>
      <c r="V317" s="114" t="str">
        <f t="shared" si="24"/>
        <v xml:space="preserve"> </v>
      </c>
      <c r="W317" s="115" t="str">
        <f t="shared" si="37"/>
        <v/>
      </c>
      <c r="X317" s="116" t="str">
        <f t="shared" si="35"/>
        <v/>
      </c>
      <c r="Y317" s="111"/>
      <c r="Z317" s="117" t="str">
        <f t="shared" si="39"/>
        <v/>
      </c>
    </row>
    <row r="318" spans="2:26" x14ac:dyDescent="0.2">
      <c r="B318" s="88">
        <f t="shared" si="38"/>
        <v>296</v>
      </c>
      <c r="C318" s="89"/>
      <c r="D318" s="61" t="str">
        <f>IF($C318="", "", INDEX('EAPG Table'!$C$8:$C$1048576, MATCH($C318, 'EAPG Table'!$B$8:$B$1048576, 0)))</f>
        <v/>
      </c>
      <c r="E318" s="90" t="str">
        <f>IF($C318="", "", INDEX('EAPG Table'!$H$8:$H$1048576, MATCH($C318, 'EAPG Table'!$B$8:$B$1048576, 0)))</f>
        <v/>
      </c>
      <c r="F318" s="91" t="str">
        <f>IF($C318="", "", INDEX('EAPG Table'!$F$8:$F$1048576, MATCH($C318, 'EAPG Table'!$B$8:$B$1048576, 0)))</f>
        <v/>
      </c>
      <c r="G318" s="92" t="str">
        <f>IF($C318="", "", INDEX('EAPG Table'!$D$8:$D$1048576, MATCH($C318, 'EAPG Table'!$B$8:$B$1048576, 0)))</f>
        <v/>
      </c>
      <c r="H318" s="91"/>
      <c r="I318" s="93"/>
      <c r="J318" s="94"/>
      <c r="K318" s="94"/>
      <c r="L318" s="94"/>
      <c r="M318" s="94"/>
      <c r="N318" s="94"/>
      <c r="O318" s="94"/>
      <c r="P318" s="95" t="str" cm="1">
        <f t="array" ref="P318">IF($C318="","",IF(I318="Yes",
           IF($B318=MATCH(MAX((IF($E$23:$E$522="",0,$E$23:$E$522))*(--($G$23:$G$522=$G318))*(--($I$23:$I$522="Yes"))),
                                                        (IF($E$23:$E$522="",0,$E$23:$E$522))*(--($G$23:$G$522=$G318))*(--($I$23:$I$522="Yes")),0),
                1,0.5),1))</f>
        <v/>
      </c>
      <c r="Q318" s="95" t="str">
        <f t="shared" si="36"/>
        <v xml:space="preserve"> </v>
      </c>
      <c r="R318" s="95" t="str">
        <f t="shared" si="34"/>
        <v/>
      </c>
      <c r="S318" s="95" t="str">
        <f t="shared" si="22"/>
        <v/>
      </c>
      <c r="T318" s="96" t="str">
        <f t="shared" si="23"/>
        <v xml:space="preserve"> </v>
      </c>
      <c r="U318" s="91"/>
      <c r="V318" s="101" t="str">
        <f t="shared" si="24"/>
        <v xml:space="preserve"> </v>
      </c>
      <c r="W318" s="98" t="str">
        <f t="shared" si="37"/>
        <v/>
      </c>
      <c r="X318" s="102" t="str">
        <f t="shared" si="35"/>
        <v/>
      </c>
      <c r="Y318" s="94"/>
      <c r="Z318" s="103" t="str">
        <f t="shared" si="39"/>
        <v/>
      </c>
    </row>
    <row r="319" spans="2:26" x14ac:dyDescent="0.2">
      <c r="B319" s="88">
        <f t="shared" si="38"/>
        <v>297</v>
      </c>
      <c r="C319" s="89"/>
      <c r="D319" s="61" t="str">
        <f>IF($C319="", "", INDEX('EAPG Table'!$C$8:$C$1048576, MATCH($C319, 'EAPG Table'!$B$8:$B$1048576, 0)))</f>
        <v/>
      </c>
      <c r="E319" s="90" t="str">
        <f>IF($C319="", "", INDEX('EAPG Table'!$H$8:$H$1048576, MATCH($C319, 'EAPG Table'!$B$8:$B$1048576, 0)))</f>
        <v/>
      </c>
      <c r="F319" s="91" t="str">
        <f>IF($C319="", "", INDEX('EAPG Table'!$F$8:$F$1048576, MATCH($C319, 'EAPG Table'!$B$8:$B$1048576, 0)))</f>
        <v/>
      </c>
      <c r="G319" s="92" t="str">
        <f>IF($C319="", "", INDEX('EAPG Table'!$D$8:$D$1048576, MATCH($C319, 'EAPG Table'!$B$8:$B$1048576, 0)))</f>
        <v/>
      </c>
      <c r="H319" s="91"/>
      <c r="I319" s="93"/>
      <c r="J319" s="94"/>
      <c r="K319" s="94"/>
      <c r="L319" s="94"/>
      <c r="M319" s="94"/>
      <c r="N319" s="94"/>
      <c r="O319" s="94"/>
      <c r="P319" s="95" t="str" cm="1">
        <f t="array" ref="P319">IF($C319="","",IF(I319="Yes",
           IF($B319=MATCH(MAX((IF($E$23:$E$522="",0,$E$23:$E$522))*(--($G$23:$G$522=$G319))*(--($I$23:$I$522="Yes"))),
                                                        (IF($E$23:$E$522="",0,$E$23:$E$522))*(--($G$23:$G$522=$G319))*(--($I$23:$I$522="Yes")),0),
                1,0.5),1))</f>
        <v/>
      </c>
      <c r="Q319" s="95" t="str">
        <f t="shared" si="36"/>
        <v xml:space="preserve"> </v>
      </c>
      <c r="R319" s="95" t="str">
        <f t="shared" si="34"/>
        <v/>
      </c>
      <c r="S319" s="95" t="str">
        <f t="shared" si="22"/>
        <v/>
      </c>
      <c r="T319" s="96" t="str">
        <f t="shared" si="23"/>
        <v xml:space="preserve"> </v>
      </c>
      <c r="U319" s="91"/>
      <c r="V319" s="101" t="str">
        <f t="shared" si="24"/>
        <v xml:space="preserve"> </v>
      </c>
      <c r="W319" s="98" t="str">
        <f t="shared" si="37"/>
        <v/>
      </c>
      <c r="X319" s="102" t="str">
        <f t="shared" si="35"/>
        <v/>
      </c>
      <c r="Y319" s="94"/>
      <c r="Z319" s="103" t="str">
        <f t="shared" si="39"/>
        <v/>
      </c>
    </row>
    <row r="320" spans="2:26" x14ac:dyDescent="0.2">
      <c r="B320" s="88">
        <f t="shared" si="38"/>
        <v>298</v>
      </c>
      <c r="C320" s="89"/>
      <c r="D320" s="61" t="str">
        <f>IF($C320="", "", INDEX('EAPG Table'!$C$8:$C$1048576, MATCH($C320, 'EAPG Table'!$B$8:$B$1048576, 0)))</f>
        <v/>
      </c>
      <c r="E320" s="90" t="str">
        <f>IF($C320="", "", INDEX('EAPG Table'!$H$8:$H$1048576, MATCH($C320, 'EAPG Table'!$B$8:$B$1048576, 0)))</f>
        <v/>
      </c>
      <c r="F320" s="91" t="str">
        <f>IF($C320="", "", INDEX('EAPG Table'!$F$8:$F$1048576, MATCH($C320, 'EAPG Table'!$B$8:$B$1048576, 0)))</f>
        <v/>
      </c>
      <c r="G320" s="92" t="str">
        <f>IF($C320="", "", INDEX('EAPG Table'!$D$8:$D$1048576, MATCH($C320, 'EAPG Table'!$B$8:$B$1048576, 0)))</f>
        <v/>
      </c>
      <c r="H320" s="91"/>
      <c r="I320" s="93"/>
      <c r="J320" s="94"/>
      <c r="K320" s="94"/>
      <c r="L320" s="94"/>
      <c r="M320" s="94"/>
      <c r="N320" s="94"/>
      <c r="O320" s="94"/>
      <c r="P320" s="95" t="str" cm="1">
        <f t="array" ref="P320">IF($C320="","",IF(I320="Yes",
           IF($B320=MATCH(MAX((IF($E$23:$E$522="",0,$E$23:$E$522))*(--($G$23:$G$522=$G320))*(--($I$23:$I$522="Yes"))),
                                                        (IF($E$23:$E$522="",0,$E$23:$E$522))*(--($G$23:$G$522=$G320))*(--($I$23:$I$522="Yes")),0),
                1,0.5),1))</f>
        <v/>
      </c>
      <c r="Q320" s="95" t="str">
        <f t="shared" si="36"/>
        <v xml:space="preserve"> </v>
      </c>
      <c r="R320" s="95" t="str">
        <f t="shared" si="34"/>
        <v/>
      </c>
      <c r="S320" s="95" t="str">
        <f t="shared" si="22"/>
        <v/>
      </c>
      <c r="T320" s="96" t="str">
        <f t="shared" si="23"/>
        <v xml:space="preserve"> </v>
      </c>
      <c r="U320" s="91"/>
      <c r="V320" s="101" t="str">
        <f t="shared" si="24"/>
        <v xml:space="preserve"> </v>
      </c>
      <c r="W320" s="98" t="str">
        <f t="shared" si="37"/>
        <v/>
      </c>
      <c r="X320" s="102" t="str">
        <f t="shared" si="35"/>
        <v/>
      </c>
      <c r="Y320" s="94"/>
      <c r="Z320" s="103" t="str">
        <f t="shared" si="39"/>
        <v/>
      </c>
    </row>
    <row r="321" spans="2:26" x14ac:dyDescent="0.2">
      <c r="B321" s="88">
        <f t="shared" si="38"/>
        <v>299</v>
      </c>
      <c r="C321" s="89"/>
      <c r="D321" s="61" t="str">
        <f>IF($C321="", "", INDEX('EAPG Table'!$C$8:$C$1048576, MATCH($C321, 'EAPG Table'!$B$8:$B$1048576, 0)))</f>
        <v/>
      </c>
      <c r="E321" s="90" t="str">
        <f>IF($C321="", "", INDEX('EAPG Table'!$H$8:$H$1048576, MATCH($C321, 'EAPG Table'!$B$8:$B$1048576, 0)))</f>
        <v/>
      </c>
      <c r="F321" s="91" t="str">
        <f>IF($C321="", "", INDEX('EAPG Table'!$F$8:$F$1048576, MATCH($C321, 'EAPG Table'!$B$8:$B$1048576, 0)))</f>
        <v/>
      </c>
      <c r="G321" s="92" t="str">
        <f>IF($C321="", "", INDEX('EAPG Table'!$D$8:$D$1048576, MATCH($C321, 'EAPG Table'!$B$8:$B$1048576, 0)))</f>
        <v/>
      </c>
      <c r="H321" s="91"/>
      <c r="I321" s="93"/>
      <c r="J321" s="94"/>
      <c r="K321" s="94"/>
      <c r="L321" s="94"/>
      <c r="M321" s="94"/>
      <c r="N321" s="94"/>
      <c r="O321" s="94"/>
      <c r="P321" s="95" t="str" cm="1">
        <f t="array" ref="P321">IF($C321="","",IF(I321="Yes",
           IF($B321=MATCH(MAX((IF($E$23:$E$522="",0,$E$23:$E$522))*(--($G$23:$G$522=$G321))*(--($I$23:$I$522="Yes"))),
                                                        (IF($E$23:$E$522="",0,$E$23:$E$522))*(--($G$23:$G$522=$G321))*(--($I$23:$I$522="Yes")),0),
                1,0.5),1))</f>
        <v/>
      </c>
      <c r="Q321" s="95" t="str">
        <f t="shared" si="36"/>
        <v xml:space="preserve"> </v>
      </c>
      <c r="R321" s="95" t="str">
        <f t="shared" si="34"/>
        <v/>
      </c>
      <c r="S321" s="95" t="str">
        <f t="shared" si="22"/>
        <v/>
      </c>
      <c r="T321" s="96" t="str">
        <f t="shared" si="23"/>
        <v xml:space="preserve"> </v>
      </c>
      <c r="U321" s="91"/>
      <c r="V321" s="101" t="str">
        <f t="shared" si="24"/>
        <v xml:space="preserve"> </v>
      </c>
      <c r="W321" s="98" t="str">
        <f t="shared" si="37"/>
        <v/>
      </c>
      <c r="X321" s="102" t="str">
        <f t="shared" si="35"/>
        <v/>
      </c>
      <c r="Y321" s="94"/>
      <c r="Z321" s="103" t="str">
        <f t="shared" si="39"/>
        <v/>
      </c>
    </row>
    <row r="322" spans="2:26" x14ac:dyDescent="0.2">
      <c r="B322" s="104">
        <f t="shared" si="38"/>
        <v>300</v>
      </c>
      <c r="C322" s="105"/>
      <c r="D322" s="106" t="str">
        <f>IF($C322="", "", INDEX('EAPG Table'!$C$8:$C$1048576, MATCH($C322, 'EAPG Table'!$B$8:$B$1048576, 0)))</f>
        <v/>
      </c>
      <c r="E322" s="107" t="str">
        <f>IF($C322="", "", INDEX('EAPG Table'!$H$8:$H$1048576, MATCH($C322, 'EAPG Table'!$B$8:$B$1048576, 0)))</f>
        <v/>
      </c>
      <c r="F322" s="108" t="str">
        <f>IF($C322="", "", INDEX('EAPG Table'!$F$8:$F$1048576, MATCH($C322, 'EAPG Table'!$B$8:$B$1048576, 0)))</f>
        <v/>
      </c>
      <c r="G322" s="109" t="str">
        <f>IF($C322="", "", INDEX('EAPG Table'!$D$8:$D$1048576, MATCH($C322, 'EAPG Table'!$B$8:$B$1048576, 0)))</f>
        <v/>
      </c>
      <c r="H322" s="108"/>
      <c r="I322" s="110"/>
      <c r="J322" s="111"/>
      <c r="K322" s="111"/>
      <c r="L322" s="111"/>
      <c r="M322" s="111"/>
      <c r="N322" s="111"/>
      <c r="O322" s="111"/>
      <c r="P322" s="112" t="str" cm="1">
        <f t="array" ref="P322">IF($C322="","",IF(I322="Yes",
           IF($B322=MATCH(MAX((IF($E$23:$E$522="",0,$E$23:$E$522))*(--($G$23:$G$522=$G322))*(--($I$23:$I$522="Yes"))),
                                                        (IF($E$23:$E$522="",0,$E$23:$E$522))*(--($G$23:$G$522=$G322))*(--($I$23:$I$522="Yes")),0),
                1,0.5),1))</f>
        <v/>
      </c>
      <c r="Q322" s="112" t="str">
        <f t="shared" si="36"/>
        <v xml:space="preserve"> </v>
      </c>
      <c r="R322" s="112" t="str">
        <f t="shared" si="34"/>
        <v/>
      </c>
      <c r="S322" s="112" t="str">
        <f t="shared" si="22"/>
        <v/>
      </c>
      <c r="T322" s="113" t="str">
        <f t="shared" si="23"/>
        <v xml:space="preserve"> </v>
      </c>
      <c r="U322" s="108"/>
      <c r="V322" s="114" t="str">
        <f t="shared" si="24"/>
        <v xml:space="preserve"> </v>
      </c>
      <c r="W322" s="115" t="str">
        <f t="shared" si="37"/>
        <v/>
      </c>
      <c r="X322" s="116" t="str">
        <f t="shared" si="35"/>
        <v/>
      </c>
      <c r="Y322" s="111"/>
      <c r="Z322" s="117" t="str">
        <f t="shared" si="39"/>
        <v/>
      </c>
    </row>
    <row r="323" spans="2:26" x14ac:dyDescent="0.2">
      <c r="B323" s="88">
        <f t="shared" si="38"/>
        <v>301</v>
      </c>
      <c r="C323" s="89"/>
      <c r="D323" s="61" t="str">
        <f>IF($C323="", "", INDEX('EAPG Table'!$C$8:$C$1048576, MATCH($C323, 'EAPG Table'!$B$8:$B$1048576, 0)))</f>
        <v/>
      </c>
      <c r="E323" s="90" t="str">
        <f>IF($C323="", "", INDEX('EAPG Table'!$H$8:$H$1048576, MATCH($C323, 'EAPG Table'!$B$8:$B$1048576, 0)))</f>
        <v/>
      </c>
      <c r="F323" s="91" t="str">
        <f>IF($C323="", "", INDEX('EAPG Table'!$F$8:$F$1048576, MATCH($C323, 'EAPG Table'!$B$8:$B$1048576, 0)))</f>
        <v/>
      </c>
      <c r="G323" s="92" t="str">
        <f>IF($C323="", "", INDEX('EAPG Table'!$D$8:$D$1048576, MATCH($C323, 'EAPG Table'!$B$8:$B$1048576, 0)))</f>
        <v/>
      </c>
      <c r="H323" s="91"/>
      <c r="I323" s="93"/>
      <c r="J323" s="94"/>
      <c r="K323" s="94"/>
      <c r="L323" s="94"/>
      <c r="M323" s="94"/>
      <c r="N323" s="94"/>
      <c r="O323" s="94"/>
      <c r="P323" s="95" t="str" cm="1">
        <f t="array" ref="P323">IF($C323="","",IF(I323="Yes",
           IF($B323=MATCH(MAX((IF($E$23:$E$522="",0,$E$23:$E$522))*(--($G$23:$G$522=$G323))*(--($I$23:$I$522="Yes"))),
                                                        (IF($E$23:$E$522="",0,$E$23:$E$522))*(--($G$23:$G$522=$G323))*(--($I$23:$I$522="Yes")),0),
                1,0.5),1))</f>
        <v/>
      </c>
      <c r="Q323" s="95" t="str">
        <f t="shared" si="36"/>
        <v xml:space="preserve"> </v>
      </c>
      <c r="R323" s="95" t="str">
        <f t="shared" si="34"/>
        <v/>
      </c>
      <c r="S323" s="95" t="str">
        <f t="shared" si="22"/>
        <v/>
      </c>
      <c r="T323" s="96" t="str">
        <f t="shared" si="23"/>
        <v xml:space="preserve"> </v>
      </c>
      <c r="U323" s="91"/>
      <c r="V323" s="101" t="str">
        <f t="shared" si="24"/>
        <v xml:space="preserve"> </v>
      </c>
      <c r="W323" s="98" t="str">
        <f t="shared" si="37"/>
        <v/>
      </c>
      <c r="X323" s="102" t="str">
        <f t="shared" si="35"/>
        <v/>
      </c>
      <c r="Y323" s="94"/>
      <c r="Z323" s="103" t="str">
        <f t="shared" si="39"/>
        <v/>
      </c>
    </row>
    <row r="324" spans="2:26" x14ac:dyDescent="0.2">
      <c r="B324" s="88">
        <f t="shared" si="38"/>
        <v>302</v>
      </c>
      <c r="C324" s="89"/>
      <c r="D324" s="61" t="str">
        <f>IF($C324="", "", INDEX('EAPG Table'!$C$8:$C$1048576, MATCH($C324, 'EAPG Table'!$B$8:$B$1048576, 0)))</f>
        <v/>
      </c>
      <c r="E324" s="90" t="str">
        <f>IF($C324="", "", INDEX('EAPG Table'!$H$8:$H$1048576, MATCH($C324, 'EAPG Table'!$B$8:$B$1048576, 0)))</f>
        <v/>
      </c>
      <c r="F324" s="91" t="str">
        <f>IF($C324="", "", INDEX('EAPG Table'!$F$8:$F$1048576, MATCH($C324, 'EAPG Table'!$B$8:$B$1048576, 0)))</f>
        <v/>
      </c>
      <c r="G324" s="92" t="str">
        <f>IF($C324="", "", INDEX('EAPG Table'!$D$8:$D$1048576, MATCH($C324, 'EAPG Table'!$B$8:$B$1048576, 0)))</f>
        <v/>
      </c>
      <c r="H324" s="91"/>
      <c r="I324" s="93"/>
      <c r="J324" s="94"/>
      <c r="K324" s="94"/>
      <c r="L324" s="94"/>
      <c r="M324" s="94"/>
      <c r="N324" s="94"/>
      <c r="O324" s="94"/>
      <c r="P324" s="95" t="str" cm="1">
        <f t="array" ref="P324">IF($C324="","",IF(I324="Yes",
           IF($B324=MATCH(MAX((IF($E$23:$E$522="",0,$E$23:$E$522))*(--($G$23:$G$522=$G324))*(--($I$23:$I$522="Yes"))),
                                                        (IF($E$23:$E$522="",0,$E$23:$E$522))*(--($G$23:$G$522=$G324))*(--($I$23:$I$522="Yes")),0),
                1,0.5),1))</f>
        <v/>
      </c>
      <c r="Q324" s="95" t="str">
        <f t="shared" si="36"/>
        <v xml:space="preserve"> </v>
      </c>
      <c r="R324" s="95" t="str">
        <f t="shared" si="34"/>
        <v/>
      </c>
      <c r="S324" s="95" t="str">
        <f t="shared" si="22"/>
        <v/>
      </c>
      <c r="T324" s="96" t="str">
        <f t="shared" si="23"/>
        <v xml:space="preserve"> </v>
      </c>
      <c r="U324" s="91"/>
      <c r="V324" s="101" t="str">
        <f t="shared" si="24"/>
        <v xml:space="preserve"> </v>
      </c>
      <c r="W324" s="98" t="str">
        <f t="shared" si="37"/>
        <v/>
      </c>
      <c r="X324" s="102" t="str">
        <f t="shared" si="35"/>
        <v/>
      </c>
      <c r="Y324" s="94"/>
      <c r="Z324" s="103" t="str">
        <f t="shared" si="39"/>
        <v/>
      </c>
    </row>
    <row r="325" spans="2:26" x14ac:dyDescent="0.2">
      <c r="B325" s="88">
        <f t="shared" si="38"/>
        <v>303</v>
      </c>
      <c r="C325" s="89"/>
      <c r="D325" s="61" t="str">
        <f>IF($C325="", "", INDEX('EAPG Table'!$C$8:$C$1048576, MATCH($C325, 'EAPG Table'!$B$8:$B$1048576, 0)))</f>
        <v/>
      </c>
      <c r="E325" s="90" t="str">
        <f>IF($C325="", "", INDEX('EAPG Table'!$H$8:$H$1048576, MATCH($C325, 'EAPG Table'!$B$8:$B$1048576, 0)))</f>
        <v/>
      </c>
      <c r="F325" s="91" t="str">
        <f>IF($C325="", "", INDEX('EAPG Table'!$F$8:$F$1048576, MATCH($C325, 'EAPG Table'!$B$8:$B$1048576, 0)))</f>
        <v/>
      </c>
      <c r="G325" s="92" t="str">
        <f>IF($C325="", "", INDEX('EAPG Table'!$D$8:$D$1048576, MATCH($C325, 'EAPG Table'!$B$8:$B$1048576, 0)))</f>
        <v/>
      </c>
      <c r="H325" s="91"/>
      <c r="I325" s="93"/>
      <c r="J325" s="94"/>
      <c r="K325" s="94"/>
      <c r="L325" s="94"/>
      <c r="M325" s="94"/>
      <c r="N325" s="94"/>
      <c r="O325" s="94"/>
      <c r="P325" s="95" t="str" cm="1">
        <f t="array" ref="P325">IF($C325="","",IF(I325="Yes",
           IF($B325=MATCH(MAX((IF($E$23:$E$522="",0,$E$23:$E$522))*(--($G$23:$G$522=$G325))*(--($I$23:$I$522="Yes"))),
                                                        (IF($E$23:$E$522="",0,$E$23:$E$522))*(--($G$23:$G$522=$G325))*(--($I$23:$I$522="Yes")),0),
                1,0.5),1))</f>
        <v/>
      </c>
      <c r="Q325" s="95" t="str">
        <f t="shared" si="36"/>
        <v xml:space="preserve"> </v>
      </c>
      <c r="R325" s="95" t="str">
        <f t="shared" si="34"/>
        <v/>
      </c>
      <c r="S325" s="95" t="str">
        <f t="shared" si="22"/>
        <v/>
      </c>
      <c r="T325" s="96" t="str">
        <f t="shared" si="23"/>
        <v xml:space="preserve"> </v>
      </c>
      <c r="U325" s="91"/>
      <c r="V325" s="101" t="str">
        <f t="shared" si="24"/>
        <v xml:space="preserve"> </v>
      </c>
      <c r="W325" s="98" t="str">
        <f t="shared" si="37"/>
        <v/>
      </c>
      <c r="X325" s="102" t="str">
        <f t="shared" si="35"/>
        <v/>
      </c>
      <c r="Y325" s="94"/>
      <c r="Z325" s="103" t="str">
        <f t="shared" si="39"/>
        <v/>
      </c>
    </row>
    <row r="326" spans="2:26" x14ac:dyDescent="0.2">
      <c r="B326" s="88">
        <f t="shared" si="38"/>
        <v>304</v>
      </c>
      <c r="C326" s="89"/>
      <c r="D326" s="61" t="str">
        <f>IF($C326="", "", INDEX('EAPG Table'!$C$8:$C$1048576, MATCH($C326, 'EAPG Table'!$B$8:$B$1048576, 0)))</f>
        <v/>
      </c>
      <c r="E326" s="90" t="str">
        <f>IF($C326="", "", INDEX('EAPG Table'!$H$8:$H$1048576, MATCH($C326, 'EAPG Table'!$B$8:$B$1048576, 0)))</f>
        <v/>
      </c>
      <c r="F326" s="91" t="str">
        <f>IF($C326="", "", INDEX('EAPG Table'!$F$8:$F$1048576, MATCH($C326, 'EAPG Table'!$B$8:$B$1048576, 0)))</f>
        <v/>
      </c>
      <c r="G326" s="92" t="str">
        <f>IF($C326="", "", INDEX('EAPG Table'!$D$8:$D$1048576, MATCH($C326, 'EAPG Table'!$B$8:$B$1048576, 0)))</f>
        <v/>
      </c>
      <c r="H326" s="91"/>
      <c r="I326" s="93"/>
      <c r="J326" s="94"/>
      <c r="K326" s="94"/>
      <c r="L326" s="94"/>
      <c r="M326" s="94"/>
      <c r="N326" s="94"/>
      <c r="O326" s="94"/>
      <c r="P326" s="95" t="str" cm="1">
        <f t="array" ref="P326">IF($C326="","",IF(I326="Yes",
           IF($B326=MATCH(MAX((IF($E$23:$E$522="",0,$E$23:$E$522))*(--($G$23:$G$522=$G326))*(--($I$23:$I$522="Yes"))),
                                                        (IF($E$23:$E$522="",0,$E$23:$E$522))*(--($G$23:$G$522=$G326))*(--($I$23:$I$522="Yes")),0),
                1,0.5),1))</f>
        <v/>
      </c>
      <c r="Q326" s="95" t="str">
        <f t="shared" si="36"/>
        <v xml:space="preserve"> </v>
      </c>
      <c r="R326" s="95" t="str">
        <f t="shared" si="34"/>
        <v/>
      </c>
      <c r="S326" s="95" t="str">
        <f t="shared" si="22"/>
        <v/>
      </c>
      <c r="T326" s="96" t="str">
        <f t="shared" si="23"/>
        <v xml:space="preserve"> </v>
      </c>
      <c r="U326" s="91"/>
      <c r="V326" s="101" t="str">
        <f t="shared" si="24"/>
        <v xml:space="preserve"> </v>
      </c>
      <c r="W326" s="98" t="str">
        <f t="shared" si="37"/>
        <v/>
      </c>
      <c r="X326" s="102" t="str">
        <f t="shared" si="35"/>
        <v/>
      </c>
      <c r="Y326" s="94"/>
      <c r="Z326" s="103" t="str">
        <f t="shared" si="39"/>
        <v/>
      </c>
    </row>
    <row r="327" spans="2:26" x14ac:dyDescent="0.2">
      <c r="B327" s="104">
        <f t="shared" si="38"/>
        <v>305</v>
      </c>
      <c r="C327" s="105"/>
      <c r="D327" s="106" t="str">
        <f>IF($C327="", "", INDEX('EAPG Table'!$C$8:$C$1048576, MATCH($C327, 'EAPG Table'!$B$8:$B$1048576, 0)))</f>
        <v/>
      </c>
      <c r="E327" s="107" t="str">
        <f>IF($C327="", "", INDEX('EAPG Table'!$H$8:$H$1048576, MATCH($C327, 'EAPG Table'!$B$8:$B$1048576, 0)))</f>
        <v/>
      </c>
      <c r="F327" s="108" t="str">
        <f>IF($C327="", "", INDEX('EAPG Table'!$F$8:$F$1048576, MATCH($C327, 'EAPG Table'!$B$8:$B$1048576, 0)))</f>
        <v/>
      </c>
      <c r="G327" s="109" t="str">
        <f>IF($C327="", "", INDEX('EAPG Table'!$D$8:$D$1048576, MATCH($C327, 'EAPG Table'!$B$8:$B$1048576, 0)))</f>
        <v/>
      </c>
      <c r="H327" s="108"/>
      <c r="I327" s="110"/>
      <c r="J327" s="111"/>
      <c r="K327" s="111"/>
      <c r="L327" s="111"/>
      <c r="M327" s="111"/>
      <c r="N327" s="111"/>
      <c r="O327" s="111"/>
      <c r="P327" s="112" t="str" cm="1">
        <f t="array" ref="P327">IF($C327="","",IF(I327="Yes",
           IF($B327=MATCH(MAX((IF($E$23:$E$522="",0,$E$23:$E$522))*(--($G$23:$G$522=$G327))*(--($I$23:$I$522="Yes"))),
                                                        (IF($E$23:$E$522="",0,$E$23:$E$522))*(--($G$23:$G$522=$G327))*(--($I$23:$I$522="Yes")),0),
                1,0.5),1))</f>
        <v/>
      </c>
      <c r="Q327" s="112" t="str">
        <f t="shared" si="36"/>
        <v xml:space="preserve"> </v>
      </c>
      <c r="R327" s="112" t="str">
        <f t="shared" si="34"/>
        <v/>
      </c>
      <c r="S327" s="112" t="str">
        <f t="shared" si="22"/>
        <v/>
      </c>
      <c r="T327" s="113" t="str">
        <f t="shared" si="23"/>
        <v xml:space="preserve"> </v>
      </c>
      <c r="U327" s="108"/>
      <c r="V327" s="114" t="str">
        <f t="shared" si="24"/>
        <v xml:space="preserve"> </v>
      </c>
      <c r="W327" s="115" t="str">
        <f t="shared" si="37"/>
        <v/>
      </c>
      <c r="X327" s="116" t="str">
        <f t="shared" si="35"/>
        <v/>
      </c>
      <c r="Y327" s="111"/>
      <c r="Z327" s="117" t="str">
        <f t="shared" si="39"/>
        <v/>
      </c>
    </row>
    <row r="328" spans="2:26" x14ac:dyDescent="0.2">
      <c r="B328" s="88">
        <f t="shared" si="38"/>
        <v>306</v>
      </c>
      <c r="C328" s="89"/>
      <c r="D328" s="61" t="str">
        <f>IF($C328="", "", INDEX('EAPG Table'!$C$8:$C$1048576, MATCH($C328, 'EAPG Table'!$B$8:$B$1048576, 0)))</f>
        <v/>
      </c>
      <c r="E328" s="90" t="str">
        <f>IF($C328="", "", INDEX('EAPG Table'!$H$8:$H$1048576, MATCH($C328, 'EAPG Table'!$B$8:$B$1048576, 0)))</f>
        <v/>
      </c>
      <c r="F328" s="91" t="str">
        <f>IF($C328="", "", INDEX('EAPG Table'!$F$8:$F$1048576, MATCH($C328, 'EAPG Table'!$B$8:$B$1048576, 0)))</f>
        <v/>
      </c>
      <c r="G328" s="92" t="str">
        <f>IF($C328="", "", INDEX('EAPG Table'!$D$8:$D$1048576, MATCH($C328, 'EAPG Table'!$B$8:$B$1048576, 0)))</f>
        <v/>
      </c>
      <c r="H328" s="91"/>
      <c r="I328" s="93"/>
      <c r="J328" s="94"/>
      <c r="K328" s="94"/>
      <c r="L328" s="94"/>
      <c r="M328" s="94"/>
      <c r="N328" s="94"/>
      <c r="O328" s="94"/>
      <c r="P328" s="95" t="str" cm="1">
        <f t="array" ref="P328">IF($C328="","",IF(I328="Yes",
           IF($B328=MATCH(MAX((IF($E$23:$E$522="",0,$E$23:$E$522))*(--($G$23:$G$522=$G328))*(--($I$23:$I$522="Yes"))),
                                                        (IF($E$23:$E$522="",0,$E$23:$E$522))*(--($G$23:$G$522=$G328))*(--($I$23:$I$522="Yes")),0),
                1,0.5),1))</f>
        <v/>
      </c>
      <c r="Q328" s="95" t="str">
        <f t="shared" si="36"/>
        <v xml:space="preserve"> </v>
      </c>
      <c r="R328" s="95" t="str">
        <f t="shared" si="34"/>
        <v/>
      </c>
      <c r="S328" s="95" t="str">
        <f t="shared" si="22"/>
        <v/>
      </c>
      <c r="T328" s="96" t="str">
        <f t="shared" si="23"/>
        <v xml:space="preserve"> </v>
      </c>
      <c r="U328" s="91"/>
      <c r="V328" s="101" t="str">
        <f t="shared" si="24"/>
        <v xml:space="preserve"> </v>
      </c>
      <c r="W328" s="98" t="str">
        <f t="shared" si="37"/>
        <v/>
      </c>
      <c r="X328" s="102" t="str">
        <f t="shared" si="35"/>
        <v/>
      </c>
      <c r="Y328" s="94"/>
      <c r="Z328" s="103" t="str">
        <f t="shared" si="39"/>
        <v/>
      </c>
    </row>
    <row r="329" spans="2:26" x14ac:dyDescent="0.2">
      <c r="B329" s="88">
        <f t="shared" si="38"/>
        <v>307</v>
      </c>
      <c r="C329" s="89"/>
      <c r="D329" s="61" t="str">
        <f>IF($C329="", "", INDEX('EAPG Table'!$C$8:$C$1048576, MATCH($C329, 'EAPG Table'!$B$8:$B$1048576, 0)))</f>
        <v/>
      </c>
      <c r="E329" s="90" t="str">
        <f>IF($C329="", "", INDEX('EAPG Table'!$H$8:$H$1048576, MATCH($C329, 'EAPG Table'!$B$8:$B$1048576, 0)))</f>
        <v/>
      </c>
      <c r="F329" s="91" t="str">
        <f>IF($C329="", "", INDEX('EAPG Table'!$F$8:$F$1048576, MATCH($C329, 'EAPG Table'!$B$8:$B$1048576, 0)))</f>
        <v/>
      </c>
      <c r="G329" s="92" t="str">
        <f>IF($C329="", "", INDEX('EAPG Table'!$D$8:$D$1048576, MATCH($C329, 'EAPG Table'!$B$8:$B$1048576, 0)))</f>
        <v/>
      </c>
      <c r="H329" s="91"/>
      <c r="I329" s="93"/>
      <c r="J329" s="94"/>
      <c r="K329" s="94"/>
      <c r="L329" s="94"/>
      <c r="M329" s="94"/>
      <c r="N329" s="94"/>
      <c r="O329" s="94"/>
      <c r="P329" s="95" t="str" cm="1">
        <f t="array" ref="P329">IF($C329="","",IF(I329="Yes",
           IF($B329=MATCH(MAX((IF($E$23:$E$522="",0,$E$23:$E$522))*(--($G$23:$G$522=$G329))*(--($I$23:$I$522="Yes"))),
                                                        (IF($E$23:$E$522="",0,$E$23:$E$522))*(--($G$23:$G$522=$G329))*(--($I$23:$I$522="Yes")),0),
                1,0.5),1))</f>
        <v/>
      </c>
      <c r="Q329" s="95" t="str">
        <f t="shared" si="36"/>
        <v xml:space="preserve"> </v>
      </c>
      <c r="R329" s="95" t="str">
        <f t="shared" si="34"/>
        <v/>
      </c>
      <c r="S329" s="95" t="str">
        <f t="shared" si="22"/>
        <v/>
      </c>
      <c r="T329" s="96" t="str">
        <f t="shared" si="23"/>
        <v xml:space="preserve"> </v>
      </c>
      <c r="U329" s="91"/>
      <c r="V329" s="101" t="str">
        <f t="shared" si="24"/>
        <v xml:space="preserve"> </v>
      </c>
      <c r="W329" s="98" t="str">
        <f t="shared" si="37"/>
        <v/>
      </c>
      <c r="X329" s="102" t="str">
        <f t="shared" si="35"/>
        <v/>
      </c>
      <c r="Y329" s="94"/>
      <c r="Z329" s="103" t="str">
        <f t="shared" si="39"/>
        <v/>
      </c>
    </row>
    <row r="330" spans="2:26" x14ac:dyDescent="0.2">
      <c r="B330" s="88">
        <f t="shared" si="38"/>
        <v>308</v>
      </c>
      <c r="C330" s="89"/>
      <c r="D330" s="61" t="str">
        <f>IF($C330="", "", INDEX('EAPG Table'!$C$8:$C$1048576, MATCH($C330, 'EAPG Table'!$B$8:$B$1048576, 0)))</f>
        <v/>
      </c>
      <c r="E330" s="90" t="str">
        <f>IF($C330="", "", INDEX('EAPG Table'!$H$8:$H$1048576, MATCH($C330, 'EAPG Table'!$B$8:$B$1048576, 0)))</f>
        <v/>
      </c>
      <c r="F330" s="91" t="str">
        <f>IF($C330="", "", INDEX('EAPG Table'!$F$8:$F$1048576, MATCH($C330, 'EAPG Table'!$B$8:$B$1048576, 0)))</f>
        <v/>
      </c>
      <c r="G330" s="92" t="str">
        <f>IF($C330="", "", INDEX('EAPG Table'!$D$8:$D$1048576, MATCH($C330, 'EAPG Table'!$B$8:$B$1048576, 0)))</f>
        <v/>
      </c>
      <c r="H330" s="91"/>
      <c r="I330" s="93"/>
      <c r="J330" s="94"/>
      <c r="K330" s="94"/>
      <c r="L330" s="94"/>
      <c r="M330" s="94"/>
      <c r="N330" s="94"/>
      <c r="O330" s="94"/>
      <c r="P330" s="95" t="str" cm="1">
        <f t="array" ref="P330">IF($C330="","",IF(I330="Yes",
           IF($B330=MATCH(MAX((IF($E$23:$E$522="",0,$E$23:$E$522))*(--($G$23:$G$522=$G330))*(--($I$23:$I$522="Yes"))),
                                                        (IF($E$23:$E$522="",0,$E$23:$E$522))*(--($G$23:$G$522=$G330))*(--($I$23:$I$522="Yes")),0),
                1,0.5),1))</f>
        <v/>
      </c>
      <c r="Q330" s="95" t="str">
        <f t="shared" si="36"/>
        <v xml:space="preserve"> </v>
      </c>
      <c r="R330" s="95" t="str">
        <f t="shared" si="34"/>
        <v/>
      </c>
      <c r="S330" s="95" t="str">
        <f t="shared" si="22"/>
        <v/>
      </c>
      <c r="T330" s="96" t="str">
        <f t="shared" si="23"/>
        <v xml:space="preserve"> </v>
      </c>
      <c r="U330" s="91"/>
      <c r="V330" s="101" t="str">
        <f t="shared" si="24"/>
        <v xml:space="preserve"> </v>
      </c>
      <c r="W330" s="98" t="str">
        <f t="shared" si="37"/>
        <v/>
      </c>
      <c r="X330" s="102" t="str">
        <f t="shared" si="35"/>
        <v/>
      </c>
      <c r="Y330" s="94"/>
      <c r="Z330" s="103" t="str">
        <f t="shared" si="39"/>
        <v/>
      </c>
    </row>
    <row r="331" spans="2:26" x14ac:dyDescent="0.2">
      <c r="B331" s="88">
        <f t="shared" si="38"/>
        <v>309</v>
      </c>
      <c r="C331" s="89"/>
      <c r="D331" s="61" t="str">
        <f>IF($C331="", "", INDEX('EAPG Table'!$C$8:$C$1048576, MATCH($C331, 'EAPG Table'!$B$8:$B$1048576, 0)))</f>
        <v/>
      </c>
      <c r="E331" s="90" t="str">
        <f>IF($C331="", "", INDEX('EAPG Table'!$H$8:$H$1048576, MATCH($C331, 'EAPG Table'!$B$8:$B$1048576, 0)))</f>
        <v/>
      </c>
      <c r="F331" s="91" t="str">
        <f>IF($C331="", "", INDEX('EAPG Table'!$F$8:$F$1048576, MATCH($C331, 'EAPG Table'!$B$8:$B$1048576, 0)))</f>
        <v/>
      </c>
      <c r="G331" s="92" t="str">
        <f>IF($C331="", "", INDEX('EAPG Table'!$D$8:$D$1048576, MATCH($C331, 'EAPG Table'!$B$8:$B$1048576, 0)))</f>
        <v/>
      </c>
      <c r="H331" s="91"/>
      <c r="I331" s="93"/>
      <c r="J331" s="94"/>
      <c r="K331" s="94"/>
      <c r="L331" s="94"/>
      <c r="M331" s="94"/>
      <c r="N331" s="94"/>
      <c r="O331" s="94"/>
      <c r="P331" s="95" t="str" cm="1">
        <f t="array" ref="P331">IF($C331="","",IF(I331="Yes",
           IF($B331=MATCH(MAX((IF($E$23:$E$522="",0,$E$23:$E$522))*(--($G$23:$G$522=$G331))*(--($I$23:$I$522="Yes"))),
                                                        (IF($E$23:$E$522="",0,$E$23:$E$522))*(--($G$23:$G$522=$G331))*(--($I$23:$I$522="Yes")),0),
                1,0.5),1))</f>
        <v/>
      </c>
      <c r="Q331" s="95" t="str">
        <f t="shared" si="36"/>
        <v xml:space="preserve"> </v>
      </c>
      <c r="R331" s="95" t="str">
        <f t="shared" si="34"/>
        <v/>
      </c>
      <c r="S331" s="95" t="str">
        <f t="shared" si="22"/>
        <v/>
      </c>
      <c r="T331" s="96" t="str">
        <f t="shared" si="23"/>
        <v xml:space="preserve"> </v>
      </c>
      <c r="U331" s="91"/>
      <c r="V331" s="101" t="str">
        <f t="shared" si="24"/>
        <v xml:space="preserve"> </v>
      </c>
      <c r="W331" s="98" t="str">
        <f t="shared" si="37"/>
        <v/>
      </c>
      <c r="X331" s="102" t="str">
        <f t="shared" si="35"/>
        <v/>
      </c>
      <c r="Y331" s="94"/>
      <c r="Z331" s="103" t="str">
        <f t="shared" si="39"/>
        <v/>
      </c>
    </row>
    <row r="332" spans="2:26" x14ac:dyDescent="0.2">
      <c r="B332" s="104">
        <f t="shared" si="38"/>
        <v>310</v>
      </c>
      <c r="C332" s="105"/>
      <c r="D332" s="106" t="str">
        <f>IF($C332="", "", INDEX('EAPG Table'!$C$8:$C$1048576, MATCH($C332, 'EAPG Table'!$B$8:$B$1048576, 0)))</f>
        <v/>
      </c>
      <c r="E332" s="107" t="str">
        <f>IF($C332="", "", INDEX('EAPG Table'!$H$8:$H$1048576, MATCH($C332, 'EAPG Table'!$B$8:$B$1048576, 0)))</f>
        <v/>
      </c>
      <c r="F332" s="108" t="str">
        <f>IF($C332="", "", INDEX('EAPG Table'!$F$8:$F$1048576, MATCH($C332, 'EAPG Table'!$B$8:$B$1048576, 0)))</f>
        <v/>
      </c>
      <c r="G332" s="109" t="str">
        <f>IF($C332="", "", INDEX('EAPG Table'!$D$8:$D$1048576, MATCH($C332, 'EAPG Table'!$B$8:$B$1048576, 0)))</f>
        <v/>
      </c>
      <c r="H332" s="108"/>
      <c r="I332" s="110"/>
      <c r="J332" s="111"/>
      <c r="K332" s="111"/>
      <c r="L332" s="111"/>
      <c r="M332" s="111"/>
      <c r="N332" s="111"/>
      <c r="O332" s="111"/>
      <c r="P332" s="112" t="str" cm="1">
        <f t="array" ref="P332">IF($C332="","",IF(I332="Yes",
           IF($B332=MATCH(MAX((IF($E$23:$E$522="",0,$E$23:$E$522))*(--($G$23:$G$522=$G332))*(--($I$23:$I$522="Yes"))),
                                                        (IF($E$23:$E$522="",0,$E$23:$E$522))*(--($G$23:$G$522=$G332))*(--($I$23:$I$522="Yes")),0),
                1,0.5),1))</f>
        <v/>
      </c>
      <c r="Q332" s="112" t="str">
        <f t="shared" si="36"/>
        <v xml:space="preserve"> </v>
      </c>
      <c r="R332" s="112" t="str">
        <f t="shared" si="34"/>
        <v/>
      </c>
      <c r="S332" s="112" t="str">
        <f t="shared" si="22"/>
        <v/>
      </c>
      <c r="T332" s="113" t="str">
        <f t="shared" si="23"/>
        <v xml:space="preserve"> </v>
      </c>
      <c r="U332" s="108"/>
      <c r="V332" s="114" t="str">
        <f t="shared" si="24"/>
        <v xml:space="preserve"> </v>
      </c>
      <c r="W332" s="115" t="str">
        <f t="shared" si="37"/>
        <v/>
      </c>
      <c r="X332" s="116" t="str">
        <f t="shared" si="35"/>
        <v/>
      </c>
      <c r="Y332" s="111"/>
      <c r="Z332" s="117" t="str">
        <f t="shared" si="39"/>
        <v/>
      </c>
    </row>
    <row r="333" spans="2:26" x14ac:dyDescent="0.2">
      <c r="B333" s="88">
        <f t="shared" si="38"/>
        <v>311</v>
      </c>
      <c r="C333" s="89"/>
      <c r="D333" s="61" t="str">
        <f>IF($C333="", "", INDEX('EAPG Table'!$C$8:$C$1048576, MATCH($C333, 'EAPG Table'!$B$8:$B$1048576, 0)))</f>
        <v/>
      </c>
      <c r="E333" s="90" t="str">
        <f>IF($C333="", "", INDEX('EAPG Table'!$H$8:$H$1048576, MATCH($C333, 'EAPG Table'!$B$8:$B$1048576, 0)))</f>
        <v/>
      </c>
      <c r="F333" s="91" t="str">
        <f>IF($C333="", "", INDEX('EAPG Table'!$F$8:$F$1048576, MATCH($C333, 'EAPG Table'!$B$8:$B$1048576, 0)))</f>
        <v/>
      </c>
      <c r="G333" s="92" t="str">
        <f>IF($C333="", "", INDEX('EAPG Table'!$D$8:$D$1048576, MATCH($C333, 'EAPG Table'!$B$8:$B$1048576, 0)))</f>
        <v/>
      </c>
      <c r="H333" s="91"/>
      <c r="I333" s="93"/>
      <c r="J333" s="94"/>
      <c r="K333" s="94"/>
      <c r="L333" s="94"/>
      <c r="M333" s="94"/>
      <c r="N333" s="94"/>
      <c r="O333" s="94"/>
      <c r="P333" s="95" t="str" cm="1">
        <f t="array" ref="P333">IF($C333="","",IF(I333="Yes",
           IF($B333=MATCH(MAX((IF($E$23:$E$522="",0,$E$23:$E$522))*(--($G$23:$G$522=$G333))*(--($I$23:$I$522="Yes"))),
                                                        (IF($E$23:$E$522="",0,$E$23:$E$522))*(--($G$23:$G$522=$G333))*(--($I$23:$I$522="Yes")),0),
                1,0.5),1))</f>
        <v/>
      </c>
      <c r="Q333" s="95" t="str">
        <f t="shared" si="36"/>
        <v xml:space="preserve"> </v>
      </c>
      <c r="R333" s="95" t="str">
        <f t="shared" si="34"/>
        <v/>
      </c>
      <c r="S333" s="95" t="str">
        <f t="shared" si="22"/>
        <v/>
      </c>
      <c r="T333" s="96" t="str">
        <f t="shared" si="23"/>
        <v xml:space="preserve"> </v>
      </c>
      <c r="U333" s="91"/>
      <c r="V333" s="101" t="str">
        <f t="shared" si="24"/>
        <v xml:space="preserve"> </v>
      </c>
      <c r="W333" s="98" t="str">
        <f t="shared" si="37"/>
        <v/>
      </c>
      <c r="X333" s="102" t="str">
        <f t="shared" si="35"/>
        <v/>
      </c>
      <c r="Y333" s="94"/>
      <c r="Z333" s="103" t="str">
        <f t="shared" si="39"/>
        <v/>
      </c>
    </row>
    <row r="334" spans="2:26" x14ac:dyDescent="0.2">
      <c r="B334" s="88">
        <f t="shared" si="38"/>
        <v>312</v>
      </c>
      <c r="C334" s="89"/>
      <c r="D334" s="61" t="str">
        <f>IF($C334="", "", INDEX('EAPG Table'!$C$8:$C$1048576, MATCH($C334, 'EAPG Table'!$B$8:$B$1048576, 0)))</f>
        <v/>
      </c>
      <c r="E334" s="90" t="str">
        <f>IF($C334="", "", INDEX('EAPG Table'!$H$8:$H$1048576, MATCH($C334, 'EAPG Table'!$B$8:$B$1048576, 0)))</f>
        <v/>
      </c>
      <c r="F334" s="91" t="str">
        <f>IF($C334="", "", INDEX('EAPG Table'!$F$8:$F$1048576, MATCH($C334, 'EAPG Table'!$B$8:$B$1048576, 0)))</f>
        <v/>
      </c>
      <c r="G334" s="92" t="str">
        <f>IF($C334="", "", INDEX('EAPG Table'!$D$8:$D$1048576, MATCH($C334, 'EAPG Table'!$B$8:$B$1048576, 0)))</f>
        <v/>
      </c>
      <c r="H334" s="91"/>
      <c r="I334" s="93"/>
      <c r="J334" s="94"/>
      <c r="K334" s="94"/>
      <c r="L334" s="94"/>
      <c r="M334" s="94"/>
      <c r="N334" s="94"/>
      <c r="O334" s="94"/>
      <c r="P334" s="95" t="str" cm="1">
        <f t="array" ref="P334">IF($C334="","",IF(I334="Yes",
           IF($B334=MATCH(MAX((IF($E$23:$E$522="",0,$E$23:$E$522))*(--($G$23:$G$522=$G334))*(--($I$23:$I$522="Yes"))),
                                                        (IF($E$23:$E$522="",0,$E$23:$E$522))*(--($G$23:$G$522=$G334))*(--($I$23:$I$522="Yes")),0),
                1,0.5),1))</f>
        <v/>
      </c>
      <c r="Q334" s="95" t="str">
        <f t="shared" si="36"/>
        <v xml:space="preserve"> </v>
      </c>
      <c r="R334" s="95" t="str">
        <f t="shared" si="34"/>
        <v/>
      </c>
      <c r="S334" s="95" t="str">
        <f t="shared" si="22"/>
        <v/>
      </c>
      <c r="T334" s="96" t="str">
        <f t="shared" si="23"/>
        <v xml:space="preserve"> </v>
      </c>
      <c r="U334" s="91"/>
      <c r="V334" s="101" t="str">
        <f t="shared" si="24"/>
        <v xml:space="preserve"> </v>
      </c>
      <c r="W334" s="98" t="str">
        <f t="shared" si="37"/>
        <v/>
      </c>
      <c r="X334" s="102" t="str">
        <f t="shared" si="35"/>
        <v/>
      </c>
      <c r="Y334" s="94"/>
      <c r="Z334" s="103" t="str">
        <f t="shared" si="39"/>
        <v/>
      </c>
    </row>
    <row r="335" spans="2:26" x14ac:dyDescent="0.2">
      <c r="B335" s="88">
        <f t="shared" si="38"/>
        <v>313</v>
      </c>
      <c r="C335" s="89"/>
      <c r="D335" s="61" t="str">
        <f>IF($C335="", "", INDEX('EAPG Table'!$C$8:$C$1048576, MATCH($C335, 'EAPG Table'!$B$8:$B$1048576, 0)))</f>
        <v/>
      </c>
      <c r="E335" s="90" t="str">
        <f>IF($C335="", "", INDEX('EAPG Table'!$H$8:$H$1048576, MATCH($C335, 'EAPG Table'!$B$8:$B$1048576, 0)))</f>
        <v/>
      </c>
      <c r="F335" s="91" t="str">
        <f>IF($C335="", "", INDEX('EAPG Table'!$F$8:$F$1048576, MATCH($C335, 'EAPG Table'!$B$8:$B$1048576, 0)))</f>
        <v/>
      </c>
      <c r="G335" s="92" t="str">
        <f>IF($C335="", "", INDEX('EAPG Table'!$D$8:$D$1048576, MATCH($C335, 'EAPG Table'!$B$8:$B$1048576, 0)))</f>
        <v/>
      </c>
      <c r="H335" s="91"/>
      <c r="I335" s="93"/>
      <c r="J335" s="94"/>
      <c r="K335" s="94"/>
      <c r="L335" s="94"/>
      <c r="M335" s="94"/>
      <c r="N335" s="94"/>
      <c r="O335" s="94"/>
      <c r="P335" s="95" t="str" cm="1">
        <f t="array" ref="P335">IF($C335="","",IF(I335="Yes",
           IF($B335=MATCH(MAX((IF($E$23:$E$522="",0,$E$23:$E$522))*(--($G$23:$G$522=$G335))*(--($I$23:$I$522="Yes"))),
                                                        (IF($E$23:$E$522="",0,$E$23:$E$522))*(--($G$23:$G$522=$G335))*(--($I$23:$I$522="Yes")),0),
                1,0.5),1))</f>
        <v/>
      </c>
      <c r="Q335" s="95" t="str">
        <f t="shared" si="36"/>
        <v xml:space="preserve"> </v>
      </c>
      <c r="R335" s="95" t="str">
        <f t="shared" si="34"/>
        <v/>
      </c>
      <c r="S335" s="95" t="str">
        <f t="shared" si="22"/>
        <v/>
      </c>
      <c r="T335" s="96" t="str">
        <f t="shared" si="23"/>
        <v xml:space="preserve"> </v>
      </c>
      <c r="U335" s="91"/>
      <c r="V335" s="101" t="str">
        <f t="shared" si="24"/>
        <v xml:space="preserve"> </v>
      </c>
      <c r="W335" s="98" t="str">
        <f t="shared" si="37"/>
        <v/>
      </c>
      <c r="X335" s="102" t="str">
        <f t="shared" si="35"/>
        <v/>
      </c>
      <c r="Y335" s="94"/>
      <c r="Z335" s="103" t="str">
        <f t="shared" si="39"/>
        <v/>
      </c>
    </row>
    <row r="336" spans="2:26" x14ac:dyDescent="0.2">
      <c r="B336" s="88">
        <f t="shared" si="38"/>
        <v>314</v>
      </c>
      <c r="C336" s="89"/>
      <c r="D336" s="61" t="str">
        <f>IF($C336="", "", INDEX('EAPG Table'!$C$8:$C$1048576, MATCH($C336, 'EAPG Table'!$B$8:$B$1048576, 0)))</f>
        <v/>
      </c>
      <c r="E336" s="90" t="str">
        <f>IF($C336="", "", INDEX('EAPG Table'!$H$8:$H$1048576, MATCH($C336, 'EAPG Table'!$B$8:$B$1048576, 0)))</f>
        <v/>
      </c>
      <c r="F336" s="91" t="str">
        <f>IF($C336="", "", INDEX('EAPG Table'!$F$8:$F$1048576, MATCH($C336, 'EAPG Table'!$B$8:$B$1048576, 0)))</f>
        <v/>
      </c>
      <c r="G336" s="92" t="str">
        <f>IF($C336="", "", INDEX('EAPG Table'!$D$8:$D$1048576, MATCH($C336, 'EAPG Table'!$B$8:$B$1048576, 0)))</f>
        <v/>
      </c>
      <c r="H336" s="91"/>
      <c r="I336" s="93"/>
      <c r="J336" s="94"/>
      <c r="K336" s="94"/>
      <c r="L336" s="94"/>
      <c r="M336" s="94"/>
      <c r="N336" s="94"/>
      <c r="O336" s="94"/>
      <c r="P336" s="95" t="str" cm="1">
        <f t="array" ref="P336">IF($C336="","",IF(I336="Yes",
           IF($B336=MATCH(MAX((IF($E$23:$E$522="",0,$E$23:$E$522))*(--($G$23:$G$522=$G336))*(--($I$23:$I$522="Yes"))),
                                                        (IF($E$23:$E$522="",0,$E$23:$E$522))*(--($G$23:$G$522=$G336))*(--($I$23:$I$522="Yes")),0),
                1,0.5),1))</f>
        <v/>
      </c>
      <c r="Q336" s="95" t="str">
        <f t="shared" si="36"/>
        <v xml:space="preserve"> </v>
      </c>
      <c r="R336" s="95" t="str">
        <f t="shared" si="34"/>
        <v/>
      </c>
      <c r="S336" s="95" t="str">
        <f t="shared" si="22"/>
        <v/>
      </c>
      <c r="T336" s="96" t="str">
        <f t="shared" si="23"/>
        <v xml:space="preserve"> </v>
      </c>
      <c r="U336" s="91"/>
      <c r="V336" s="101" t="str">
        <f t="shared" si="24"/>
        <v xml:space="preserve"> </v>
      </c>
      <c r="W336" s="98" t="str">
        <f t="shared" si="37"/>
        <v/>
      </c>
      <c r="X336" s="102" t="str">
        <f t="shared" si="35"/>
        <v/>
      </c>
      <c r="Y336" s="94"/>
      <c r="Z336" s="103" t="str">
        <f t="shared" si="39"/>
        <v/>
      </c>
    </row>
    <row r="337" spans="2:26" x14ac:dyDescent="0.2">
      <c r="B337" s="104">
        <f t="shared" si="38"/>
        <v>315</v>
      </c>
      <c r="C337" s="105"/>
      <c r="D337" s="106" t="str">
        <f>IF($C337="", "", INDEX('EAPG Table'!$C$8:$C$1048576, MATCH($C337, 'EAPG Table'!$B$8:$B$1048576, 0)))</f>
        <v/>
      </c>
      <c r="E337" s="107" t="str">
        <f>IF($C337="", "", INDEX('EAPG Table'!$H$8:$H$1048576, MATCH($C337, 'EAPG Table'!$B$8:$B$1048576, 0)))</f>
        <v/>
      </c>
      <c r="F337" s="108" t="str">
        <f>IF($C337="", "", INDEX('EAPG Table'!$F$8:$F$1048576, MATCH($C337, 'EAPG Table'!$B$8:$B$1048576, 0)))</f>
        <v/>
      </c>
      <c r="G337" s="109" t="str">
        <f>IF($C337="", "", INDEX('EAPG Table'!$D$8:$D$1048576, MATCH($C337, 'EAPG Table'!$B$8:$B$1048576, 0)))</f>
        <v/>
      </c>
      <c r="H337" s="108"/>
      <c r="I337" s="110"/>
      <c r="J337" s="111"/>
      <c r="K337" s="111"/>
      <c r="L337" s="111"/>
      <c r="M337" s="111"/>
      <c r="N337" s="111"/>
      <c r="O337" s="111"/>
      <c r="P337" s="112" t="str" cm="1">
        <f t="array" ref="P337">IF($C337="","",IF(I337="Yes",
           IF($B337=MATCH(MAX((IF($E$23:$E$522="",0,$E$23:$E$522))*(--($G$23:$G$522=$G337))*(--($I$23:$I$522="Yes"))),
                                                        (IF($E$23:$E$522="",0,$E$23:$E$522))*(--($G$23:$G$522=$G337))*(--($I$23:$I$522="Yes")),0),
                1,0.5),1))</f>
        <v/>
      </c>
      <c r="Q337" s="112" t="str">
        <f t="shared" si="36"/>
        <v xml:space="preserve"> </v>
      </c>
      <c r="R337" s="112" t="str">
        <f t="shared" si="34"/>
        <v/>
      </c>
      <c r="S337" s="112" t="str">
        <f t="shared" si="22"/>
        <v/>
      </c>
      <c r="T337" s="113" t="str">
        <f t="shared" si="23"/>
        <v xml:space="preserve"> </v>
      </c>
      <c r="U337" s="108"/>
      <c r="V337" s="114" t="str">
        <f t="shared" si="24"/>
        <v xml:space="preserve"> </v>
      </c>
      <c r="W337" s="115" t="str">
        <f t="shared" si="37"/>
        <v/>
      </c>
      <c r="X337" s="116" t="str">
        <f t="shared" si="35"/>
        <v/>
      </c>
      <c r="Y337" s="111"/>
      <c r="Z337" s="117" t="str">
        <f t="shared" si="39"/>
        <v/>
      </c>
    </row>
    <row r="338" spans="2:26" x14ac:dyDescent="0.2">
      <c r="B338" s="88">
        <f t="shared" si="38"/>
        <v>316</v>
      </c>
      <c r="C338" s="89"/>
      <c r="D338" s="61" t="str">
        <f>IF($C338="", "", INDEX('EAPG Table'!$C$8:$C$1048576, MATCH($C338, 'EAPG Table'!$B$8:$B$1048576, 0)))</f>
        <v/>
      </c>
      <c r="E338" s="90" t="str">
        <f>IF($C338="", "", INDEX('EAPG Table'!$H$8:$H$1048576, MATCH($C338, 'EAPG Table'!$B$8:$B$1048576, 0)))</f>
        <v/>
      </c>
      <c r="F338" s="91" t="str">
        <f>IF($C338="", "", INDEX('EAPG Table'!$F$8:$F$1048576, MATCH($C338, 'EAPG Table'!$B$8:$B$1048576, 0)))</f>
        <v/>
      </c>
      <c r="G338" s="92" t="str">
        <f>IF($C338="", "", INDEX('EAPG Table'!$D$8:$D$1048576, MATCH($C338, 'EAPG Table'!$B$8:$B$1048576, 0)))</f>
        <v/>
      </c>
      <c r="H338" s="91"/>
      <c r="I338" s="93"/>
      <c r="J338" s="94"/>
      <c r="K338" s="94"/>
      <c r="L338" s="94"/>
      <c r="M338" s="94"/>
      <c r="N338" s="94"/>
      <c r="O338" s="94"/>
      <c r="P338" s="95" t="str" cm="1">
        <f t="array" ref="P338">IF($C338="","",IF(I338="Yes",
           IF($B338=MATCH(MAX((IF($E$23:$E$522="",0,$E$23:$E$522))*(--($G$23:$G$522=$G338))*(--($I$23:$I$522="Yes"))),
                                                        (IF($E$23:$E$522="",0,$E$23:$E$522))*(--($G$23:$G$522=$G338))*(--($I$23:$I$522="Yes")),0),
                1,0.5),1))</f>
        <v/>
      </c>
      <c r="Q338" s="95" t="str">
        <f t="shared" si="36"/>
        <v xml:space="preserve"> </v>
      </c>
      <c r="R338" s="95" t="str">
        <f t="shared" si="34"/>
        <v/>
      </c>
      <c r="S338" s="95" t="str">
        <f t="shared" si="22"/>
        <v/>
      </c>
      <c r="T338" s="96" t="str">
        <f t="shared" si="23"/>
        <v xml:space="preserve"> </v>
      </c>
      <c r="U338" s="91"/>
      <c r="V338" s="101" t="str">
        <f t="shared" si="24"/>
        <v xml:space="preserve"> </v>
      </c>
      <c r="W338" s="98" t="str">
        <f t="shared" si="37"/>
        <v/>
      </c>
      <c r="X338" s="102" t="str">
        <f t="shared" si="35"/>
        <v/>
      </c>
      <c r="Y338" s="94"/>
      <c r="Z338" s="103" t="str">
        <f t="shared" si="39"/>
        <v/>
      </c>
    </row>
    <row r="339" spans="2:26" x14ac:dyDescent="0.2">
      <c r="B339" s="88">
        <f t="shared" si="38"/>
        <v>317</v>
      </c>
      <c r="C339" s="89"/>
      <c r="D339" s="61" t="str">
        <f>IF($C339="", "", INDEX('EAPG Table'!$C$8:$C$1048576, MATCH($C339, 'EAPG Table'!$B$8:$B$1048576, 0)))</f>
        <v/>
      </c>
      <c r="E339" s="90" t="str">
        <f>IF($C339="", "", INDEX('EAPG Table'!$H$8:$H$1048576, MATCH($C339, 'EAPG Table'!$B$8:$B$1048576, 0)))</f>
        <v/>
      </c>
      <c r="F339" s="91" t="str">
        <f>IF($C339="", "", INDEX('EAPG Table'!$F$8:$F$1048576, MATCH($C339, 'EAPG Table'!$B$8:$B$1048576, 0)))</f>
        <v/>
      </c>
      <c r="G339" s="92" t="str">
        <f>IF($C339="", "", INDEX('EAPG Table'!$D$8:$D$1048576, MATCH($C339, 'EAPG Table'!$B$8:$B$1048576, 0)))</f>
        <v/>
      </c>
      <c r="H339" s="91"/>
      <c r="I339" s="93"/>
      <c r="J339" s="94"/>
      <c r="K339" s="94"/>
      <c r="L339" s="94"/>
      <c r="M339" s="94"/>
      <c r="N339" s="94"/>
      <c r="O339" s="94"/>
      <c r="P339" s="95" t="str" cm="1">
        <f t="array" ref="P339">IF($C339="","",IF(I339="Yes",
           IF($B339=MATCH(MAX((IF($E$23:$E$522="",0,$E$23:$E$522))*(--($G$23:$G$522=$G339))*(--($I$23:$I$522="Yes"))),
                                                        (IF($E$23:$E$522="",0,$E$23:$E$522))*(--($G$23:$G$522=$G339))*(--($I$23:$I$522="Yes")),0),
                1,0.5),1))</f>
        <v/>
      </c>
      <c r="Q339" s="95" t="str">
        <f t="shared" si="36"/>
        <v xml:space="preserve"> </v>
      </c>
      <c r="R339" s="95" t="str">
        <f t="shared" si="34"/>
        <v/>
      </c>
      <c r="S339" s="95" t="str">
        <f t="shared" si="22"/>
        <v/>
      </c>
      <c r="T339" s="96" t="str">
        <f t="shared" si="23"/>
        <v xml:space="preserve"> </v>
      </c>
      <c r="U339" s="91"/>
      <c r="V339" s="101" t="str">
        <f t="shared" si="24"/>
        <v xml:space="preserve"> </v>
      </c>
      <c r="W339" s="98" t="str">
        <f t="shared" si="37"/>
        <v/>
      </c>
      <c r="X339" s="102" t="str">
        <f t="shared" si="35"/>
        <v/>
      </c>
      <c r="Y339" s="94"/>
      <c r="Z339" s="103" t="str">
        <f t="shared" si="39"/>
        <v/>
      </c>
    </row>
    <row r="340" spans="2:26" x14ac:dyDescent="0.2">
      <c r="B340" s="88">
        <f t="shared" si="38"/>
        <v>318</v>
      </c>
      <c r="C340" s="89"/>
      <c r="D340" s="61" t="str">
        <f>IF($C340="", "", INDEX('EAPG Table'!$C$8:$C$1048576, MATCH($C340, 'EAPG Table'!$B$8:$B$1048576, 0)))</f>
        <v/>
      </c>
      <c r="E340" s="90" t="str">
        <f>IF($C340="", "", INDEX('EAPG Table'!$H$8:$H$1048576, MATCH($C340, 'EAPG Table'!$B$8:$B$1048576, 0)))</f>
        <v/>
      </c>
      <c r="F340" s="91" t="str">
        <f>IF($C340="", "", INDEX('EAPG Table'!$F$8:$F$1048576, MATCH($C340, 'EAPG Table'!$B$8:$B$1048576, 0)))</f>
        <v/>
      </c>
      <c r="G340" s="92" t="str">
        <f>IF($C340="", "", INDEX('EAPG Table'!$D$8:$D$1048576, MATCH($C340, 'EAPG Table'!$B$8:$B$1048576, 0)))</f>
        <v/>
      </c>
      <c r="H340" s="91"/>
      <c r="I340" s="93"/>
      <c r="J340" s="94"/>
      <c r="K340" s="94"/>
      <c r="L340" s="94"/>
      <c r="M340" s="94"/>
      <c r="N340" s="94"/>
      <c r="O340" s="94"/>
      <c r="P340" s="95" t="str" cm="1">
        <f t="array" ref="P340">IF($C340="","",IF(I340="Yes",
           IF($B340=MATCH(MAX((IF($E$23:$E$522="",0,$E$23:$E$522))*(--($G$23:$G$522=$G340))*(--($I$23:$I$522="Yes"))),
                                                        (IF($E$23:$E$522="",0,$E$23:$E$522))*(--($G$23:$G$522=$G340))*(--($I$23:$I$522="Yes")),0),
                1,0.5),1))</f>
        <v/>
      </c>
      <c r="Q340" s="95" t="str">
        <f t="shared" si="36"/>
        <v xml:space="preserve"> </v>
      </c>
      <c r="R340" s="95" t="str">
        <f t="shared" si="34"/>
        <v/>
      </c>
      <c r="S340" s="95" t="str">
        <f t="shared" si="22"/>
        <v/>
      </c>
      <c r="T340" s="96" t="str">
        <f t="shared" si="23"/>
        <v xml:space="preserve"> </v>
      </c>
      <c r="U340" s="91"/>
      <c r="V340" s="101" t="str">
        <f t="shared" si="24"/>
        <v xml:space="preserve"> </v>
      </c>
      <c r="W340" s="98" t="str">
        <f t="shared" si="37"/>
        <v/>
      </c>
      <c r="X340" s="102" t="str">
        <f t="shared" si="35"/>
        <v/>
      </c>
      <c r="Y340" s="94"/>
      <c r="Z340" s="103" t="str">
        <f t="shared" si="39"/>
        <v/>
      </c>
    </row>
    <row r="341" spans="2:26" x14ac:dyDescent="0.2">
      <c r="B341" s="88">
        <f t="shared" si="38"/>
        <v>319</v>
      </c>
      <c r="C341" s="89"/>
      <c r="D341" s="61" t="str">
        <f>IF($C341="", "", INDEX('EAPG Table'!$C$8:$C$1048576, MATCH($C341, 'EAPG Table'!$B$8:$B$1048576, 0)))</f>
        <v/>
      </c>
      <c r="E341" s="90" t="str">
        <f>IF($C341="", "", INDEX('EAPG Table'!$H$8:$H$1048576, MATCH($C341, 'EAPG Table'!$B$8:$B$1048576, 0)))</f>
        <v/>
      </c>
      <c r="F341" s="91" t="str">
        <f>IF($C341="", "", INDEX('EAPG Table'!$F$8:$F$1048576, MATCH($C341, 'EAPG Table'!$B$8:$B$1048576, 0)))</f>
        <v/>
      </c>
      <c r="G341" s="92" t="str">
        <f>IF($C341="", "", INDEX('EAPG Table'!$D$8:$D$1048576, MATCH($C341, 'EAPG Table'!$B$8:$B$1048576, 0)))</f>
        <v/>
      </c>
      <c r="H341" s="91"/>
      <c r="I341" s="93"/>
      <c r="J341" s="94"/>
      <c r="K341" s="94"/>
      <c r="L341" s="94"/>
      <c r="M341" s="94"/>
      <c r="N341" s="94"/>
      <c r="O341" s="94"/>
      <c r="P341" s="95" t="str" cm="1">
        <f t="array" ref="P341">IF($C341="","",IF(I341="Yes",
           IF($B341=MATCH(MAX((IF($E$23:$E$522="",0,$E$23:$E$522))*(--($G$23:$G$522=$G341))*(--($I$23:$I$522="Yes"))),
                                                        (IF($E$23:$E$522="",0,$E$23:$E$522))*(--($G$23:$G$522=$G341))*(--($I$23:$I$522="Yes")),0),
                1,0.5),1))</f>
        <v/>
      </c>
      <c r="Q341" s="95" t="str">
        <f t="shared" si="36"/>
        <v xml:space="preserve"> </v>
      </c>
      <c r="R341" s="95" t="str">
        <f t="shared" si="34"/>
        <v/>
      </c>
      <c r="S341" s="95" t="str">
        <f t="shared" si="22"/>
        <v/>
      </c>
      <c r="T341" s="96" t="str">
        <f t="shared" si="23"/>
        <v xml:space="preserve"> </v>
      </c>
      <c r="U341" s="91"/>
      <c r="V341" s="101" t="str">
        <f t="shared" si="24"/>
        <v xml:space="preserve"> </v>
      </c>
      <c r="W341" s="98" t="str">
        <f t="shared" si="37"/>
        <v/>
      </c>
      <c r="X341" s="102" t="str">
        <f t="shared" si="35"/>
        <v/>
      </c>
      <c r="Y341" s="94"/>
      <c r="Z341" s="103" t="str">
        <f t="shared" si="39"/>
        <v/>
      </c>
    </row>
    <row r="342" spans="2:26" x14ac:dyDescent="0.2">
      <c r="B342" s="104">
        <f t="shared" si="38"/>
        <v>320</v>
      </c>
      <c r="C342" s="105"/>
      <c r="D342" s="106" t="str">
        <f>IF($C342="", "", INDEX('EAPG Table'!$C$8:$C$1048576, MATCH($C342, 'EAPG Table'!$B$8:$B$1048576, 0)))</f>
        <v/>
      </c>
      <c r="E342" s="107" t="str">
        <f>IF($C342="", "", INDEX('EAPG Table'!$H$8:$H$1048576, MATCH($C342, 'EAPG Table'!$B$8:$B$1048576, 0)))</f>
        <v/>
      </c>
      <c r="F342" s="108" t="str">
        <f>IF($C342="", "", INDEX('EAPG Table'!$F$8:$F$1048576, MATCH($C342, 'EAPG Table'!$B$8:$B$1048576, 0)))</f>
        <v/>
      </c>
      <c r="G342" s="109" t="str">
        <f>IF($C342="", "", INDEX('EAPG Table'!$D$8:$D$1048576, MATCH($C342, 'EAPG Table'!$B$8:$B$1048576, 0)))</f>
        <v/>
      </c>
      <c r="H342" s="108"/>
      <c r="I342" s="110"/>
      <c r="J342" s="111"/>
      <c r="K342" s="111"/>
      <c r="L342" s="111"/>
      <c r="M342" s="111"/>
      <c r="N342" s="111"/>
      <c r="O342" s="111"/>
      <c r="P342" s="112" t="str" cm="1">
        <f t="array" ref="P342">IF($C342="","",IF(I342="Yes",
           IF($B342=MATCH(MAX((IF($E$23:$E$522="",0,$E$23:$E$522))*(--($G$23:$G$522=$G342))*(--($I$23:$I$522="Yes"))),
                                                        (IF($E$23:$E$522="",0,$E$23:$E$522))*(--($G$23:$G$522=$G342))*(--($I$23:$I$522="Yes")),0),
                1,0.5),1))</f>
        <v/>
      </c>
      <c r="Q342" s="112" t="str">
        <f t="shared" si="36"/>
        <v xml:space="preserve"> </v>
      </c>
      <c r="R342" s="112" t="str">
        <f t="shared" si="34"/>
        <v/>
      </c>
      <c r="S342" s="112" t="str">
        <f t="shared" si="22"/>
        <v/>
      </c>
      <c r="T342" s="113" t="str">
        <f t="shared" si="23"/>
        <v xml:space="preserve"> </v>
      </c>
      <c r="U342" s="108"/>
      <c r="V342" s="114" t="str">
        <f t="shared" si="24"/>
        <v xml:space="preserve"> </v>
      </c>
      <c r="W342" s="115" t="str">
        <f t="shared" si="37"/>
        <v/>
      </c>
      <c r="X342" s="116" t="str">
        <f t="shared" si="35"/>
        <v/>
      </c>
      <c r="Y342" s="111"/>
      <c r="Z342" s="117" t="str">
        <f t="shared" si="39"/>
        <v/>
      </c>
    </row>
    <row r="343" spans="2:26" x14ac:dyDescent="0.2">
      <c r="B343" s="88">
        <f t="shared" si="38"/>
        <v>321</v>
      </c>
      <c r="C343" s="89"/>
      <c r="D343" s="61" t="str">
        <f>IF($C343="", "", INDEX('EAPG Table'!$C$8:$C$1048576, MATCH($C343, 'EAPG Table'!$B$8:$B$1048576, 0)))</f>
        <v/>
      </c>
      <c r="E343" s="90" t="str">
        <f>IF($C343="", "", INDEX('EAPG Table'!$H$8:$H$1048576, MATCH($C343, 'EAPG Table'!$B$8:$B$1048576, 0)))</f>
        <v/>
      </c>
      <c r="F343" s="91" t="str">
        <f>IF($C343="", "", INDEX('EAPG Table'!$F$8:$F$1048576, MATCH($C343, 'EAPG Table'!$B$8:$B$1048576, 0)))</f>
        <v/>
      </c>
      <c r="G343" s="92" t="str">
        <f>IF($C343="", "", INDEX('EAPG Table'!$D$8:$D$1048576, MATCH($C343, 'EAPG Table'!$B$8:$B$1048576, 0)))</f>
        <v/>
      </c>
      <c r="H343" s="91"/>
      <c r="I343" s="93"/>
      <c r="J343" s="94"/>
      <c r="K343" s="94"/>
      <c r="L343" s="94"/>
      <c r="M343" s="94"/>
      <c r="N343" s="94"/>
      <c r="O343" s="94"/>
      <c r="P343" s="95" t="str" cm="1">
        <f t="array" ref="P343">IF($C343="","",IF(I343="Yes",
           IF($B343=MATCH(MAX((IF($E$23:$E$522="",0,$E$23:$E$522))*(--($G$23:$G$522=$G343))*(--($I$23:$I$522="Yes"))),
                                                        (IF($E$23:$E$522="",0,$E$23:$E$522))*(--($G$23:$G$522=$G343))*(--($I$23:$I$522="Yes")),0),
                1,0.5),1))</f>
        <v/>
      </c>
      <c r="Q343" s="95" t="str">
        <f t="shared" si="36"/>
        <v xml:space="preserve"> </v>
      </c>
      <c r="R343" s="95" t="str">
        <f t="shared" ref="R343:R406" si="40">IF($C343="","",IF(M343="Yes",0.5,1))</f>
        <v/>
      </c>
      <c r="S343" s="95" t="str">
        <f t="shared" si="22"/>
        <v/>
      </c>
      <c r="T343" s="96" t="str">
        <f t="shared" si="23"/>
        <v xml:space="preserve"> </v>
      </c>
      <c r="U343" s="91"/>
      <c r="V343" s="101" t="str">
        <f t="shared" si="24"/>
        <v xml:space="preserve"> </v>
      </c>
      <c r="W343" s="98" t="str">
        <f t="shared" si="37"/>
        <v/>
      </c>
      <c r="X343" s="102" t="str">
        <f t="shared" ref="X343:X406" si="41">IF($C343="","",$D$16)</f>
        <v/>
      </c>
      <c r="Y343" s="94"/>
      <c r="Z343" s="103" t="str">
        <f t="shared" si="39"/>
        <v/>
      </c>
    </row>
    <row r="344" spans="2:26" x14ac:dyDescent="0.2">
      <c r="B344" s="88">
        <f t="shared" si="38"/>
        <v>322</v>
      </c>
      <c r="C344" s="89"/>
      <c r="D344" s="61" t="str">
        <f>IF($C344="", "", INDEX('EAPG Table'!$C$8:$C$1048576, MATCH($C344, 'EAPG Table'!$B$8:$B$1048576, 0)))</f>
        <v/>
      </c>
      <c r="E344" s="90" t="str">
        <f>IF($C344="", "", INDEX('EAPG Table'!$H$8:$H$1048576, MATCH($C344, 'EAPG Table'!$B$8:$B$1048576, 0)))</f>
        <v/>
      </c>
      <c r="F344" s="91" t="str">
        <f>IF($C344="", "", INDEX('EAPG Table'!$F$8:$F$1048576, MATCH($C344, 'EAPG Table'!$B$8:$B$1048576, 0)))</f>
        <v/>
      </c>
      <c r="G344" s="92" t="str">
        <f>IF($C344="", "", INDEX('EAPG Table'!$D$8:$D$1048576, MATCH($C344, 'EAPG Table'!$B$8:$B$1048576, 0)))</f>
        <v/>
      </c>
      <c r="H344" s="91"/>
      <c r="I344" s="93"/>
      <c r="J344" s="94"/>
      <c r="K344" s="94"/>
      <c r="L344" s="94"/>
      <c r="M344" s="94"/>
      <c r="N344" s="94"/>
      <c r="O344" s="94"/>
      <c r="P344" s="95" t="str" cm="1">
        <f t="array" ref="P344">IF($C344="","",IF(I344="Yes",
           IF($B344=MATCH(MAX((IF($E$23:$E$522="",0,$E$23:$E$522))*(--($G$23:$G$522=$G344))*(--($I$23:$I$522="Yes"))),
                                                        (IF($E$23:$E$522="",0,$E$23:$E$522))*(--($G$23:$G$522=$G344))*(--($I$23:$I$522="Yes")),0),
                1,0.5),1))</f>
        <v/>
      </c>
      <c r="Q344" s="95" t="str">
        <f t="shared" ref="Q344:Q407" si="42">IF($C344=""," ",IF(OR(J344="Yes",K344="Yes",L344="Yes"),0,1))</f>
        <v xml:space="preserve"> </v>
      </c>
      <c r="R344" s="95" t="str">
        <f t="shared" si="40"/>
        <v/>
      </c>
      <c r="S344" s="95" t="str">
        <f t="shared" si="22"/>
        <v/>
      </c>
      <c r="T344" s="96" t="str">
        <f t="shared" si="23"/>
        <v xml:space="preserve"> </v>
      </c>
      <c r="U344" s="91"/>
      <c r="V344" s="101" t="str">
        <f t="shared" si="24"/>
        <v xml:space="preserve"> </v>
      </c>
      <c r="W344" s="98" t="str">
        <f t="shared" ref="W344:W407" si="43">IF($C344="", "", PRODUCT($P344:$T344))</f>
        <v/>
      </c>
      <c r="X344" s="102" t="str">
        <f t="shared" si="41"/>
        <v/>
      </c>
      <c r="Y344" s="94"/>
      <c r="Z344" s="103" t="str">
        <f t="shared" si="39"/>
        <v/>
      </c>
    </row>
    <row r="345" spans="2:26" x14ac:dyDescent="0.2">
      <c r="B345" s="88">
        <f t="shared" ref="B345:B408" si="44">B344+1</f>
        <v>323</v>
      </c>
      <c r="C345" s="89"/>
      <c r="D345" s="61" t="str">
        <f>IF($C345="", "", INDEX('EAPG Table'!$C$8:$C$1048576, MATCH($C345, 'EAPG Table'!$B$8:$B$1048576, 0)))</f>
        <v/>
      </c>
      <c r="E345" s="90" t="str">
        <f>IF($C345="", "", INDEX('EAPG Table'!$H$8:$H$1048576, MATCH($C345, 'EAPG Table'!$B$8:$B$1048576, 0)))</f>
        <v/>
      </c>
      <c r="F345" s="91" t="str">
        <f>IF($C345="", "", INDEX('EAPG Table'!$F$8:$F$1048576, MATCH($C345, 'EAPG Table'!$B$8:$B$1048576, 0)))</f>
        <v/>
      </c>
      <c r="G345" s="92" t="str">
        <f>IF($C345="", "", INDEX('EAPG Table'!$D$8:$D$1048576, MATCH($C345, 'EAPG Table'!$B$8:$B$1048576, 0)))</f>
        <v/>
      </c>
      <c r="H345" s="91"/>
      <c r="I345" s="93"/>
      <c r="J345" s="94"/>
      <c r="K345" s="94"/>
      <c r="L345" s="94"/>
      <c r="M345" s="94"/>
      <c r="N345" s="94"/>
      <c r="O345" s="94"/>
      <c r="P345" s="95" t="str" cm="1">
        <f t="array" ref="P345">IF($C345="","",IF(I345="Yes",
           IF($B345=MATCH(MAX((IF($E$23:$E$522="",0,$E$23:$E$522))*(--($G$23:$G$522=$G345))*(--($I$23:$I$522="Yes"))),
                                                        (IF($E$23:$E$522="",0,$E$23:$E$522))*(--($G$23:$G$522=$G345))*(--($I$23:$I$522="Yes")),0),
                1,0.5),1))</f>
        <v/>
      </c>
      <c r="Q345" s="95" t="str">
        <f t="shared" si="42"/>
        <v xml:space="preserve"> </v>
      </c>
      <c r="R345" s="95" t="str">
        <f t="shared" si="40"/>
        <v/>
      </c>
      <c r="S345" s="95" t="str">
        <f t="shared" si="22"/>
        <v/>
      </c>
      <c r="T345" s="96" t="str">
        <f t="shared" si="23"/>
        <v xml:space="preserve"> </v>
      </c>
      <c r="U345" s="91"/>
      <c r="V345" s="101" t="str">
        <f t="shared" si="24"/>
        <v xml:space="preserve"> </v>
      </c>
      <c r="W345" s="98" t="str">
        <f t="shared" si="43"/>
        <v/>
      </c>
      <c r="X345" s="102" t="str">
        <f t="shared" si="41"/>
        <v/>
      </c>
      <c r="Y345" s="94"/>
      <c r="Z345" s="103" t="str">
        <f t="shared" si="39"/>
        <v/>
      </c>
    </row>
    <row r="346" spans="2:26" x14ac:dyDescent="0.2">
      <c r="B346" s="88">
        <f t="shared" si="44"/>
        <v>324</v>
      </c>
      <c r="C346" s="89"/>
      <c r="D346" s="61" t="str">
        <f>IF($C346="", "", INDEX('EAPG Table'!$C$8:$C$1048576, MATCH($C346, 'EAPG Table'!$B$8:$B$1048576, 0)))</f>
        <v/>
      </c>
      <c r="E346" s="90" t="str">
        <f>IF($C346="", "", INDEX('EAPG Table'!$H$8:$H$1048576, MATCH($C346, 'EAPG Table'!$B$8:$B$1048576, 0)))</f>
        <v/>
      </c>
      <c r="F346" s="91" t="str">
        <f>IF($C346="", "", INDEX('EAPG Table'!$F$8:$F$1048576, MATCH($C346, 'EAPG Table'!$B$8:$B$1048576, 0)))</f>
        <v/>
      </c>
      <c r="G346" s="92" t="str">
        <f>IF($C346="", "", INDEX('EAPG Table'!$D$8:$D$1048576, MATCH($C346, 'EAPG Table'!$B$8:$B$1048576, 0)))</f>
        <v/>
      </c>
      <c r="H346" s="91"/>
      <c r="I346" s="93"/>
      <c r="J346" s="94"/>
      <c r="K346" s="94"/>
      <c r="L346" s="94"/>
      <c r="M346" s="94"/>
      <c r="N346" s="94"/>
      <c r="O346" s="94"/>
      <c r="P346" s="95" t="str" cm="1">
        <f t="array" ref="P346">IF($C346="","",IF(I346="Yes",
           IF($B346=MATCH(MAX((IF($E$23:$E$522="",0,$E$23:$E$522))*(--($G$23:$G$522=$G346))*(--($I$23:$I$522="Yes"))),
                                                        (IF($E$23:$E$522="",0,$E$23:$E$522))*(--($G$23:$G$522=$G346))*(--($I$23:$I$522="Yes")),0),
                1,0.5),1))</f>
        <v/>
      </c>
      <c r="Q346" s="95" t="str">
        <f t="shared" si="42"/>
        <v xml:space="preserve"> </v>
      </c>
      <c r="R346" s="95" t="str">
        <f t="shared" si="40"/>
        <v/>
      </c>
      <c r="S346" s="95" t="str">
        <f t="shared" si="22"/>
        <v/>
      </c>
      <c r="T346" s="96" t="str">
        <f t="shared" si="23"/>
        <v xml:space="preserve"> </v>
      </c>
      <c r="U346" s="91"/>
      <c r="V346" s="101" t="str">
        <f t="shared" si="24"/>
        <v xml:space="preserve"> </v>
      </c>
      <c r="W346" s="98" t="str">
        <f t="shared" si="43"/>
        <v/>
      </c>
      <c r="X346" s="102" t="str">
        <f t="shared" si="41"/>
        <v/>
      </c>
      <c r="Y346" s="94"/>
      <c r="Z346" s="103" t="str">
        <f t="shared" si="39"/>
        <v/>
      </c>
    </row>
    <row r="347" spans="2:26" x14ac:dyDescent="0.2">
      <c r="B347" s="104">
        <f t="shared" si="44"/>
        <v>325</v>
      </c>
      <c r="C347" s="105"/>
      <c r="D347" s="106" t="str">
        <f>IF($C347="", "", INDEX('EAPG Table'!$C$8:$C$1048576, MATCH($C347, 'EAPG Table'!$B$8:$B$1048576, 0)))</f>
        <v/>
      </c>
      <c r="E347" s="107" t="str">
        <f>IF($C347="", "", INDEX('EAPG Table'!$H$8:$H$1048576, MATCH($C347, 'EAPG Table'!$B$8:$B$1048576, 0)))</f>
        <v/>
      </c>
      <c r="F347" s="108" t="str">
        <f>IF($C347="", "", INDEX('EAPG Table'!$F$8:$F$1048576, MATCH($C347, 'EAPG Table'!$B$8:$B$1048576, 0)))</f>
        <v/>
      </c>
      <c r="G347" s="109" t="str">
        <f>IF($C347="", "", INDEX('EAPG Table'!$D$8:$D$1048576, MATCH($C347, 'EAPG Table'!$B$8:$B$1048576, 0)))</f>
        <v/>
      </c>
      <c r="H347" s="108"/>
      <c r="I347" s="110"/>
      <c r="J347" s="111"/>
      <c r="K347" s="111"/>
      <c r="L347" s="111"/>
      <c r="M347" s="111"/>
      <c r="N347" s="111"/>
      <c r="O347" s="111"/>
      <c r="P347" s="112" t="str" cm="1">
        <f t="array" ref="P347">IF($C347="","",IF(I347="Yes",
           IF($B347=MATCH(MAX((IF($E$23:$E$522="",0,$E$23:$E$522))*(--($G$23:$G$522=$G347))*(--($I$23:$I$522="Yes"))),
                                                        (IF($E$23:$E$522="",0,$E$23:$E$522))*(--($G$23:$G$522=$G347))*(--($I$23:$I$522="Yes")),0),
                1,0.5),1))</f>
        <v/>
      </c>
      <c r="Q347" s="112" t="str">
        <f t="shared" si="42"/>
        <v xml:space="preserve"> </v>
      </c>
      <c r="R347" s="112" t="str">
        <f t="shared" si="40"/>
        <v/>
      </c>
      <c r="S347" s="112" t="str">
        <f t="shared" si="22"/>
        <v/>
      </c>
      <c r="T347" s="113" t="str">
        <f t="shared" si="23"/>
        <v xml:space="preserve"> </v>
      </c>
      <c r="U347" s="108"/>
      <c r="V347" s="114" t="str">
        <f t="shared" si="24"/>
        <v xml:space="preserve"> </v>
      </c>
      <c r="W347" s="115" t="str">
        <f t="shared" si="43"/>
        <v/>
      </c>
      <c r="X347" s="116" t="str">
        <f t="shared" si="41"/>
        <v/>
      </c>
      <c r="Y347" s="111"/>
      <c r="Z347" s="117" t="str">
        <f t="shared" si="39"/>
        <v/>
      </c>
    </row>
    <row r="348" spans="2:26" x14ac:dyDescent="0.2">
      <c r="B348" s="88">
        <f t="shared" si="44"/>
        <v>326</v>
      </c>
      <c r="C348" s="89"/>
      <c r="D348" s="61" t="str">
        <f>IF($C348="", "", INDEX('EAPG Table'!$C$8:$C$1048576, MATCH($C348, 'EAPG Table'!$B$8:$B$1048576, 0)))</f>
        <v/>
      </c>
      <c r="E348" s="90" t="str">
        <f>IF($C348="", "", INDEX('EAPG Table'!$H$8:$H$1048576, MATCH($C348, 'EAPG Table'!$B$8:$B$1048576, 0)))</f>
        <v/>
      </c>
      <c r="F348" s="91" t="str">
        <f>IF($C348="", "", INDEX('EAPG Table'!$F$8:$F$1048576, MATCH($C348, 'EAPG Table'!$B$8:$B$1048576, 0)))</f>
        <v/>
      </c>
      <c r="G348" s="92" t="str">
        <f>IF($C348="", "", INDEX('EAPG Table'!$D$8:$D$1048576, MATCH($C348, 'EAPG Table'!$B$8:$B$1048576, 0)))</f>
        <v/>
      </c>
      <c r="H348" s="91"/>
      <c r="I348" s="93"/>
      <c r="J348" s="94"/>
      <c r="K348" s="94"/>
      <c r="L348" s="94"/>
      <c r="M348" s="94"/>
      <c r="N348" s="94"/>
      <c r="O348" s="94"/>
      <c r="P348" s="95" t="str" cm="1">
        <f t="array" ref="P348">IF($C348="","",IF(I348="Yes",
           IF($B348=MATCH(MAX((IF($E$23:$E$522="",0,$E$23:$E$522))*(--($G$23:$G$522=$G348))*(--($I$23:$I$522="Yes"))),
                                                        (IF($E$23:$E$522="",0,$E$23:$E$522))*(--($G$23:$G$522=$G348))*(--($I$23:$I$522="Yes")),0),
                1,0.5),1))</f>
        <v/>
      </c>
      <c r="Q348" s="95" t="str">
        <f t="shared" si="42"/>
        <v xml:space="preserve"> </v>
      </c>
      <c r="R348" s="95" t="str">
        <f t="shared" si="40"/>
        <v/>
      </c>
      <c r="S348" s="95" t="str">
        <f t="shared" si="22"/>
        <v/>
      </c>
      <c r="T348" s="96" t="str">
        <f t="shared" si="23"/>
        <v xml:space="preserve"> </v>
      </c>
      <c r="U348" s="91"/>
      <c r="V348" s="101" t="str">
        <f t="shared" si="24"/>
        <v xml:space="preserve"> </v>
      </c>
      <c r="W348" s="98" t="str">
        <f t="shared" si="43"/>
        <v/>
      </c>
      <c r="X348" s="102" t="str">
        <f t="shared" si="41"/>
        <v/>
      </c>
      <c r="Y348" s="94"/>
      <c r="Z348" s="103" t="str">
        <f t="shared" si="39"/>
        <v/>
      </c>
    </row>
    <row r="349" spans="2:26" x14ac:dyDescent="0.2">
      <c r="B349" s="88">
        <f t="shared" si="44"/>
        <v>327</v>
      </c>
      <c r="C349" s="89"/>
      <c r="D349" s="61" t="str">
        <f>IF($C349="", "", INDEX('EAPG Table'!$C$8:$C$1048576, MATCH($C349, 'EAPG Table'!$B$8:$B$1048576, 0)))</f>
        <v/>
      </c>
      <c r="E349" s="90" t="str">
        <f>IF($C349="", "", INDEX('EAPG Table'!$H$8:$H$1048576, MATCH($C349, 'EAPG Table'!$B$8:$B$1048576, 0)))</f>
        <v/>
      </c>
      <c r="F349" s="91" t="str">
        <f>IF($C349="", "", INDEX('EAPG Table'!$F$8:$F$1048576, MATCH($C349, 'EAPG Table'!$B$8:$B$1048576, 0)))</f>
        <v/>
      </c>
      <c r="G349" s="92" t="str">
        <f>IF($C349="", "", INDEX('EAPG Table'!$D$8:$D$1048576, MATCH($C349, 'EAPG Table'!$B$8:$B$1048576, 0)))</f>
        <v/>
      </c>
      <c r="H349" s="91"/>
      <c r="I349" s="93"/>
      <c r="J349" s="94"/>
      <c r="K349" s="94"/>
      <c r="L349" s="94"/>
      <c r="M349" s="94"/>
      <c r="N349" s="94"/>
      <c r="O349" s="94"/>
      <c r="P349" s="95" t="str" cm="1">
        <f t="array" ref="P349">IF($C349="","",IF(I349="Yes",
           IF($B349=MATCH(MAX((IF($E$23:$E$522="",0,$E$23:$E$522))*(--($G$23:$G$522=$G349))*(--($I$23:$I$522="Yes"))),
                                                        (IF($E$23:$E$522="",0,$E$23:$E$522))*(--($G$23:$G$522=$G349))*(--($I$23:$I$522="Yes")),0),
                1,0.5),1))</f>
        <v/>
      </c>
      <c r="Q349" s="95" t="str">
        <f t="shared" si="42"/>
        <v xml:space="preserve"> </v>
      </c>
      <c r="R349" s="95" t="str">
        <f t="shared" si="40"/>
        <v/>
      </c>
      <c r="S349" s="95" t="str">
        <f t="shared" si="22"/>
        <v/>
      </c>
      <c r="T349" s="96" t="str">
        <f t="shared" si="23"/>
        <v xml:space="preserve"> </v>
      </c>
      <c r="U349" s="91"/>
      <c r="V349" s="101" t="str">
        <f t="shared" si="24"/>
        <v xml:space="preserve"> </v>
      </c>
      <c r="W349" s="98" t="str">
        <f t="shared" si="43"/>
        <v/>
      </c>
      <c r="X349" s="102" t="str">
        <f t="shared" si="41"/>
        <v/>
      </c>
      <c r="Y349" s="94"/>
      <c r="Z349" s="103" t="str">
        <f t="shared" si="39"/>
        <v/>
      </c>
    </row>
    <row r="350" spans="2:26" x14ac:dyDescent="0.2">
      <c r="B350" s="88">
        <f t="shared" si="44"/>
        <v>328</v>
      </c>
      <c r="C350" s="89"/>
      <c r="D350" s="61" t="str">
        <f>IF($C350="", "", INDEX('EAPG Table'!$C$8:$C$1048576, MATCH($C350, 'EAPG Table'!$B$8:$B$1048576, 0)))</f>
        <v/>
      </c>
      <c r="E350" s="90" t="str">
        <f>IF($C350="", "", INDEX('EAPG Table'!$H$8:$H$1048576, MATCH($C350, 'EAPG Table'!$B$8:$B$1048576, 0)))</f>
        <v/>
      </c>
      <c r="F350" s="91" t="str">
        <f>IF($C350="", "", INDEX('EAPG Table'!$F$8:$F$1048576, MATCH($C350, 'EAPG Table'!$B$8:$B$1048576, 0)))</f>
        <v/>
      </c>
      <c r="G350" s="92" t="str">
        <f>IF($C350="", "", INDEX('EAPG Table'!$D$8:$D$1048576, MATCH($C350, 'EAPG Table'!$B$8:$B$1048576, 0)))</f>
        <v/>
      </c>
      <c r="H350" s="91"/>
      <c r="I350" s="93"/>
      <c r="J350" s="94"/>
      <c r="K350" s="94"/>
      <c r="L350" s="94"/>
      <c r="M350" s="94"/>
      <c r="N350" s="94"/>
      <c r="O350" s="94"/>
      <c r="P350" s="95" t="str" cm="1">
        <f t="array" ref="P350">IF($C350="","",IF(I350="Yes",
           IF($B350=MATCH(MAX((IF($E$23:$E$522="",0,$E$23:$E$522))*(--($G$23:$G$522=$G350))*(--($I$23:$I$522="Yes"))),
                                                        (IF($E$23:$E$522="",0,$E$23:$E$522))*(--($G$23:$G$522=$G350))*(--($I$23:$I$522="Yes")),0),
                1,0.5),1))</f>
        <v/>
      </c>
      <c r="Q350" s="95" t="str">
        <f t="shared" si="42"/>
        <v xml:space="preserve"> </v>
      </c>
      <c r="R350" s="95" t="str">
        <f t="shared" si="40"/>
        <v/>
      </c>
      <c r="S350" s="95" t="str">
        <f t="shared" si="22"/>
        <v/>
      </c>
      <c r="T350" s="96" t="str">
        <f t="shared" si="23"/>
        <v xml:space="preserve"> </v>
      </c>
      <c r="U350" s="91"/>
      <c r="V350" s="101" t="str">
        <f t="shared" si="24"/>
        <v xml:space="preserve"> </v>
      </c>
      <c r="W350" s="98" t="str">
        <f t="shared" si="43"/>
        <v/>
      </c>
      <c r="X350" s="102" t="str">
        <f t="shared" si="41"/>
        <v/>
      </c>
      <c r="Y350" s="94"/>
      <c r="Z350" s="103" t="str">
        <f t="shared" si="39"/>
        <v/>
      </c>
    </row>
    <row r="351" spans="2:26" x14ac:dyDescent="0.2">
      <c r="B351" s="88">
        <f t="shared" si="44"/>
        <v>329</v>
      </c>
      <c r="C351" s="89"/>
      <c r="D351" s="61" t="str">
        <f>IF($C351="", "", INDEX('EAPG Table'!$C$8:$C$1048576, MATCH($C351, 'EAPG Table'!$B$8:$B$1048576, 0)))</f>
        <v/>
      </c>
      <c r="E351" s="90" t="str">
        <f>IF($C351="", "", INDEX('EAPG Table'!$H$8:$H$1048576, MATCH($C351, 'EAPG Table'!$B$8:$B$1048576, 0)))</f>
        <v/>
      </c>
      <c r="F351" s="91" t="str">
        <f>IF($C351="", "", INDEX('EAPG Table'!$F$8:$F$1048576, MATCH($C351, 'EAPG Table'!$B$8:$B$1048576, 0)))</f>
        <v/>
      </c>
      <c r="G351" s="92" t="str">
        <f>IF($C351="", "", INDEX('EAPG Table'!$D$8:$D$1048576, MATCH($C351, 'EAPG Table'!$B$8:$B$1048576, 0)))</f>
        <v/>
      </c>
      <c r="H351" s="91"/>
      <c r="I351" s="93"/>
      <c r="J351" s="94"/>
      <c r="K351" s="94"/>
      <c r="L351" s="94"/>
      <c r="M351" s="94"/>
      <c r="N351" s="94"/>
      <c r="O351" s="94"/>
      <c r="P351" s="95" t="str" cm="1">
        <f t="array" ref="P351">IF($C351="","",IF(I351="Yes",
           IF($B351=MATCH(MAX((IF($E$23:$E$522="",0,$E$23:$E$522))*(--($G$23:$G$522=$G351))*(--($I$23:$I$522="Yes"))),
                                                        (IF($E$23:$E$522="",0,$E$23:$E$522))*(--($G$23:$G$522=$G351))*(--($I$23:$I$522="Yes")),0),
                1,0.5),1))</f>
        <v/>
      </c>
      <c r="Q351" s="95" t="str">
        <f t="shared" si="42"/>
        <v xml:space="preserve"> </v>
      </c>
      <c r="R351" s="95" t="str">
        <f t="shared" si="40"/>
        <v/>
      </c>
      <c r="S351" s="95" t="str">
        <f t="shared" si="22"/>
        <v/>
      </c>
      <c r="T351" s="96" t="str">
        <f t="shared" si="23"/>
        <v xml:space="preserve"> </v>
      </c>
      <c r="U351" s="91"/>
      <c r="V351" s="101" t="str">
        <f t="shared" si="24"/>
        <v xml:space="preserve"> </v>
      </c>
      <c r="W351" s="98" t="str">
        <f t="shared" si="43"/>
        <v/>
      </c>
      <c r="X351" s="102" t="str">
        <f t="shared" si="41"/>
        <v/>
      </c>
      <c r="Y351" s="94"/>
      <c r="Z351" s="103" t="str">
        <f t="shared" si="39"/>
        <v/>
      </c>
    </row>
    <row r="352" spans="2:26" x14ac:dyDescent="0.2">
      <c r="B352" s="104">
        <f t="shared" si="44"/>
        <v>330</v>
      </c>
      <c r="C352" s="105"/>
      <c r="D352" s="106" t="str">
        <f>IF($C352="", "", INDEX('EAPG Table'!$C$8:$C$1048576, MATCH($C352, 'EAPG Table'!$B$8:$B$1048576, 0)))</f>
        <v/>
      </c>
      <c r="E352" s="107" t="str">
        <f>IF($C352="", "", INDEX('EAPG Table'!$H$8:$H$1048576, MATCH($C352, 'EAPG Table'!$B$8:$B$1048576, 0)))</f>
        <v/>
      </c>
      <c r="F352" s="108" t="str">
        <f>IF($C352="", "", INDEX('EAPG Table'!$F$8:$F$1048576, MATCH($C352, 'EAPG Table'!$B$8:$B$1048576, 0)))</f>
        <v/>
      </c>
      <c r="G352" s="109" t="str">
        <f>IF($C352="", "", INDEX('EAPG Table'!$D$8:$D$1048576, MATCH($C352, 'EAPG Table'!$B$8:$B$1048576, 0)))</f>
        <v/>
      </c>
      <c r="H352" s="108"/>
      <c r="I352" s="110"/>
      <c r="J352" s="111"/>
      <c r="K352" s="111"/>
      <c r="L352" s="111"/>
      <c r="M352" s="111"/>
      <c r="N352" s="111"/>
      <c r="O352" s="111"/>
      <c r="P352" s="112" t="str" cm="1">
        <f t="array" ref="P352">IF($C352="","",IF(I352="Yes",
           IF($B352=MATCH(MAX((IF($E$23:$E$522="",0,$E$23:$E$522))*(--($G$23:$G$522=$G352))*(--($I$23:$I$522="Yes"))),
                                                        (IF($E$23:$E$522="",0,$E$23:$E$522))*(--($G$23:$G$522=$G352))*(--($I$23:$I$522="Yes")),0),
                1,0.5),1))</f>
        <v/>
      </c>
      <c r="Q352" s="112" t="str">
        <f t="shared" si="42"/>
        <v xml:space="preserve"> </v>
      </c>
      <c r="R352" s="112" t="str">
        <f t="shared" si="40"/>
        <v/>
      </c>
      <c r="S352" s="112" t="str">
        <f t="shared" si="22"/>
        <v/>
      </c>
      <c r="T352" s="113" t="str">
        <f t="shared" si="23"/>
        <v xml:space="preserve"> </v>
      </c>
      <c r="U352" s="108"/>
      <c r="V352" s="114" t="str">
        <f t="shared" si="24"/>
        <v xml:space="preserve"> </v>
      </c>
      <c r="W352" s="115" t="str">
        <f t="shared" si="43"/>
        <v/>
      </c>
      <c r="X352" s="116" t="str">
        <f t="shared" si="41"/>
        <v/>
      </c>
      <c r="Y352" s="111"/>
      <c r="Z352" s="117" t="str">
        <f t="shared" ref="Z352:Z415" si="45">IF($C352="","",IF($Y352="Yes",ROUND($D$14*$D$15*$E352*$W352+$X352,2),0))</f>
        <v/>
      </c>
    </row>
    <row r="353" spans="2:26" x14ac:dyDescent="0.2">
      <c r="B353" s="88">
        <f t="shared" si="44"/>
        <v>331</v>
      </c>
      <c r="C353" s="89"/>
      <c r="D353" s="61" t="str">
        <f>IF($C353="", "", INDEX('EAPG Table'!$C$8:$C$1048576, MATCH($C353, 'EAPG Table'!$B$8:$B$1048576, 0)))</f>
        <v/>
      </c>
      <c r="E353" s="90" t="str">
        <f>IF($C353="", "", INDEX('EAPG Table'!$H$8:$H$1048576, MATCH($C353, 'EAPG Table'!$B$8:$B$1048576, 0)))</f>
        <v/>
      </c>
      <c r="F353" s="91" t="str">
        <f>IF($C353="", "", INDEX('EAPG Table'!$F$8:$F$1048576, MATCH($C353, 'EAPG Table'!$B$8:$B$1048576, 0)))</f>
        <v/>
      </c>
      <c r="G353" s="92" t="str">
        <f>IF($C353="", "", INDEX('EAPG Table'!$D$8:$D$1048576, MATCH($C353, 'EAPG Table'!$B$8:$B$1048576, 0)))</f>
        <v/>
      </c>
      <c r="H353" s="91"/>
      <c r="I353" s="93"/>
      <c r="J353" s="94"/>
      <c r="K353" s="94"/>
      <c r="L353" s="94"/>
      <c r="M353" s="94"/>
      <c r="N353" s="94"/>
      <c r="O353" s="94"/>
      <c r="P353" s="95" t="str" cm="1">
        <f t="array" ref="P353">IF($C353="","",IF(I353="Yes",
           IF($B353=MATCH(MAX((IF($E$23:$E$522="",0,$E$23:$E$522))*(--($G$23:$G$522=$G353))*(--($I$23:$I$522="Yes"))),
                                                        (IF($E$23:$E$522="",0,$E$23:$E$522))*(--($G$23:$G$522=$G353))*(--($I$23:$I$522="Yes")),0),
                1,0.5),1))</f>
        <v/>
      </c>
      <c r="Q353" s="95" t="str">
        <f t="shared" si="42"/>
        <v xml:space="preserve"> </v>
      </c>
      <c r="R353" s="95" t="str">
        <f t="shared" si="40"/>
        <v/>
      </c>
      <c r="S353" s="95" t="str">
        <f t="shared" si="22"/>
        <v/>
      </c>
      <c r="T353" s="96" t="str">
        <f t="shared" si="23"/>
        <v xml:space="preserve"> </v>
      </c>
      <c r="U353" s="91"/>
      <c r="V353" s="101" t="str">
        <f t="shared" si="24"/>
        <v xml:space="preserve"> </v>
      </c>
      <c r="W353" s="98" t="str">
        <f t="shared" si="43"/>
        <v/>
      </c>
      <c r="X353" s="102" t="str">
        <f t="shared" si="41"/>
        <v/>
      </c>
      <c r="Y353" s="94"/>
      <c r="Z353" s="103" t="str">
        <f t="shared" si="45"/>
        <v/>
      </c>
    </row>
    <row r="354" spans="2:26" x14ac:dyDescent="0.2">
      <c r="B354" s="88">
        <f t="shared" si="44"/>
        <v>332</v>
      </c>
      <c r="C354" s="89"/>
      <c r="D354" s="61" t="str">
        <f>IF($C354="", "", INDEX('EAPG Table'!$C$8:$C$1048576, MATCH($C354, 'EAPG Table'!$B$8:$B$1048576, 0)))</f>
        <v/>
      </c>
      <c r="E354" s="90" t="str">
        <f>IF($C354="", "", INDEX('EAPG Table'!$H$8:$H$1048576, MATCH($C354, 'EAPG Table'!$B$8:$B$1048576, 0)))</f>
        <v/>
      </c>
      <c r="F354" s="91" t="str">
        <f>IF($C354="", "", INDEX('EAPG Table'!$F$8:$F$1048576, MATCH($C354, 'EAPG Table'!$B$8:$B$1048576, 0)))</f>
        <v/>
      </c>
      <c r="G354" s="92" t="str">
        <f>IF($C354="", "", INDEX('EAPG Table'!$D$8:$D$1048576, MATCH($C354, 'EAPG Table'!$B$8:$B$1048576, 0)))</f>
        <v/>
      </c>
      <c r="H354" s="91"/>
      <c r="I354" s="93"/>
      <c r="J354" s="94"/>
      <c r="K354" s="94"/>
      <c r="L354" s="94"/>
      <c r="M354" s="94"/>
      <c r="N354" s="94"/>
      <c r="O354" s="94"/>
      <c r="P354" s="95" t="str" cm="1">
        <f t="array" ref="P354">IF($C354="","",IF(I354="Yes",
           IF($B354=MATCH(MAX((IF($E$23:$E$522="",0,$E$23:$E$522))*(--($G$23:$G$522=$G354))*(--($I$23:$I$522="Yes"))),
                                                        (IF($E$23:$E$522="",0,$E$23:$E$522))*(--($G$23:$G$522=$G354))*(--($I$23:$I$522="Yes")),0),
                1,0.5),1))</f>
        <v/>
      </c>
      <c r="Q354" s="95" t="str">
        <f t="shared" si="42"/>
        <v xml:space="preserve"> </v>
      </c>
      <c r="R354" s="95" t="str">
        <f t="shared" si="40"/>
        <v/>
      </c>
      <c r="S354" s="95" t="str">
        <f t="shared" si="22"/>
        <v/>
      </c>
      <c r="T354" s="96" t="str">
        <f t="shared" si="23"/>
        <v xml:space="preserve"> </v>
      </c>
      <c r="U354" s="91"/>
      <c r="V354" s="101" t="str">
        <f t="shared" si="24"/>
        <v xml:space="preserve"> </v>
      </c>
      <c r="W354" s="98" t="str">
        <f t="shared" si="43"/>
        <v/>
      </c>
      <c r="X354" s="102" t="str">
        <f t="shared" si="41"/>
        <v/>
      </c>
      <c r="Y354" s="94"/>
      <c r="Z354" s="103" t="str">
        <f t="shared" si="45"/>
        <v/>
      </c>
    </row>
    <row r="355" spans="2:26" x14ac:dyDescent="0.2">
      <c r="B355" s="88">
        <f t="shared" si="44"/>
        <v>333</v>
      </c>
      <c r="C355" s="89"/>
      <c r="D355" s="61" t="str">
        <f>IF($C355="", "", INDEX('EAPG Table'!$C$8:$C$1048576, MATCH($C355, 'EAPG Table'!$B$8:$B$1048576, 0)))</f>
        <v/>
      </c>
      <c r="E355" s="90" t="str">
        <f>IF($C355="", "", INDEX('EAPG Table'!$H$8:$H$1048576, MATCH($C355, 'EAPG Table'!$B$8:$B$1048576, 0)))</f>
        <v/>
      </c>
      <c r="F355" s="91" t="str">
        <f>IF($C355="", "", INDEX('EAPG Table'!$F$8:$F$1048576, MATCH($C355, 'EAPG Table'!$B$8:$B$1048576, 0)))</f>
        <v/>
      </c>
      <c r="G355" s="92" t="str">
        <f>IF($C355="", "", INDEX('EAPG Table'!$D$8:$D$1048576, MATCH($C355, 'EAPG Table'!$B$8:$B$1048576, 0)))</f>
        <v/>
      </c>
      <c r="H355" s="91"/>
      <c r="I355" s="93"/>
      <c r="J355" s="94"/>
      <c r="K355" s="94"/>
      <c r="L355" s="94"/>
      <c r="M355" s="94"/>
      <c r="N355" s="94"/>
      <c r="O355" s="94"/>
      <c r="P355" s="95" t="str" cm="1">
        <f t="array" ref="P355">IF($C355="","",IF(I355="Yes",
           IF($B355=MATCH(MAX((IF($E$23:$E$522="",0,$E$23:$E$522))*(--($G$23:$G$522=$G355))*(--($I$23:$I$522="Yes"))),
                                                        (IF($E$23:$E$522="",0,$E$23:$E$522))*(--($G$23:$G$522=$G355))*(--($I$23:$I$522="Yes")),0),
                1,0.5),1))</f>
        <v/>
      </c>
      <c r="Q355" s="95" t="str">
        <f t="shared" si="42"/>
        <v xml:space="preserve"> </v>
      </c>
      <c r="R355" s="95" t="str">
        <f t="shared" si="40"/>
        <v/>
      </c>
      <c r="S355" s="95" t="str">
        <f t="shared" si="22"/>
        <v/>
      </c>
      <c r="T355" s="96" t="str">
        <f t="shared" si="23"/>
        <v xml:space="preserve"> </v>
      </c>
      <c r="U355" s="91"/>
      <c r="V355" s="101" t="str">
        <f t="shared" si="24"/>
        <v xml:space="preserve"> </v>
      </c>
      <c r="W355" s="98" t="str">
        <f t="shared" si="43"/>
        <v/>
      </c>
      <c r="X355" s="102" t="str">
        <f t="shared" si="41"/>
        <v/>
      </c>
      <c r="Y355" s="94"/>
      <c r="Z355" s="103" t="str">
        <f t="shared" si="45"/>
        <v/>
      </c>
    </row>
    <row r="356" spans="2:26" x14ac:dyDescent="0.2">
      <c r="B356" s="88">
        <f t="shared" si="44"/>
        <v>334</v>
      </c>
      <c r="C356" s="89"/>
      <c r="D356" s="61" t="str">
        <f>IF($C356="", "", INDEX('EAPG Table'!$C$8:$C$1048576, MATCH($C356, 'EAPG Table'!$B$8:$B$1048576, 0)))</f>
        <v/>
      </c>
      <c r="E356" s="90" t="str">
        <f>IF($C356="", "", INDEX('EAPG Table'!$H$8:$H$1048576, MATCH($C356, 'EAPG Table'!$B$8:$B$1048576, 0)))</f>
        <v/>
      </c>
      <c r="F356" s="91" t="str">
        <f>IF($C356="", "", INDEX('EAPG Table'!$F$8:$F$1048576, MATCH($C356, 'EAPG Table'!$B$8:$B$1048576, 0)))</f>
        <v/>
      </c>
      <c r="G356" s="92" t="str">
        <f>IF($C356="", "", INDEX('EAPG Table'!$D$8:$D$1048576, MATCH($C356, 'EAPG Table'!$B$8:$B$1048576, 0)))</f>
        <v/>
      </c>
      <c r="H356" s="91"/>
      <c r="I356" s="93"/>
      <c r="J356" s="94"/>
      <c r="K356" s="94"/>
      <c r="L356" s="94"/>
      <c r="M356" s="94"/>
      <c r="N356" s="94"/>
      <c r="O356" s="94"/>
      <c r="P356" s="95" t="str" cm="1">
        <f t="array" ref="P356">IF($C356="","",IF(I356="Yes",
           IF($B356=MATCH(MAX((IF($E$23:$E$522="",0,$E$23:$E$522))*(--($G$23:$G$522=$G356))*(--($I$23:$I$522="Yes"))),
                                                        (IF($E$23:$E$522="",0,$E$23:$E$522))*(--($G$23:$G$522=$G356))*(--($I$23:$I$522="Yes")),0),
                1,0.5),1))</f>
        <v/>
      </c>
      <c r="Q356" s="95" t="str">
        <f t="shared" si="42"/>
        <v xml:space="preserve"> </v>
      </c>
      <c r="R356" s="95" t="str">
        <f t="shared" si="40"/>
        <v/>
      </c>
      <c r="S356" s="95" t="str">
        <f t="shared" si="22"/>
        <v/>
      </c>
      <c r="T356" s="96" t="str">
        <f t="shared" si="23"/>
        <v xml:space="preserve"> </v>
      </c>
      <c r="U356" s="91"/>
      <c r="V356" s="101" t="str">
        <f t="shared" si="24"/>
        <v xml:space="preserve"> </v>
      </c>
      <c r="W356" s="98" t="str">
        <f t="shared" si="43"/>
        <v/>
      </c>
      <c r="X356" s="102" t="str">
        <f t="shared" si="41"/>
        <v/>
      </c>
      <c r="Y356" s="94"/>
      <c r="Z356" s="103" t="str">
        <f t="shared" si="45"/>
        <v/>
      </c>
    </row>
    <row r="357" spans="2:26" x14ac:dyDescent="0.2">
      <c r="B357" s="104">
        <f t="shared" si="44"/>
        <v>335</v>
      </c>
      <c r="C357" s="105"/>
      <c r="D357" s="106" t="str">
        <f>IF($C357="", "", INDEX('EAPG Table'!$C$8:$C$1048576, MATCH($C357, 'EAPG Table'!$B$8:$B$1048576, 0)))</f>
        <v/>
      </c>
      <c r="E357" s="107" t="str">
        <f>IF($C357="", "", INDEX('EAPG Table'!$H$8:$H$1048576, MATCH($C357, 'EAPG Table'!$B$8:$B$1048576, 0)))</f>
        <v/>
      </c>
      <c r="F357" s="108" t="str">
        <f>IF($C357="", "", INDEX('EAPG Table'!$F$8:$F$1048576, MATCH($C357, 'EAPG Table'!$B$8:$B$1048576, 0)))</f>
        <v/>
      </c>
      <c r="G357" s="109" t="str">
        <f>IF($C357="", "", INDEX('EAPG Table'!$D$8:$D$1048576, MATCH($C357, 'EAPG Table'!$B$8:$B$1048576, 0)))</f>
        <v/>
      </c>
      <c r="H357" s="108"/>
      <c r="I357" s="110"/>
      <c r="J357" s="111"/>
      <c r="K357" s="111"/>
      <c r="L357" s="111"/>
      <c r="M357" s="111"/>
      <c r="N357" s="111"/>
      <c r="O357" s="111"/>
      <c r="P357" s="112" t="str" cm="1">
        <f t="array" ref="P357">IF($C357="","",IF(I357="Yes",
           IF($B357=MATCH(MAX((IF($E$23:$E$522="",0,$E$23:$E$522))*(--($G$23:$G$522=$G357))*(--($I$23:$I$522="Yes"))),
                                                        (IF($E$23:$E$522="",0,$E$23:$E$522))*(--($G$23:$G$522=$G357))*(--($I$23:$I$522="Yes")),0),
                1,0.5),1))</f>
        <v/>
      </c>
      <c r="Q357" s="112" t="str">
        <f t="shared" si="42"/>
        <v xml:space="preserve"> </v>
      </c>
      <c r="R357" s="112" t="str">
        <f t="shared" si="40"/>
        <v/>
      </c>
      <c r="S357" s="112" t="str">
        <f t="shared" si="22"/>
        <v/>
      </c>
      <c r="T357" s="113" t="str">
        <f t="shared" si="23"/>
        <v xml:space="preserve"> </v>
      </c>
      <c r="U357" s="108"/>
      <c r="V357" s="114" t="str">
        <f t="shared" si="24"/>
        <v xml:space="preserve"> </v>
      </c>
      <c r="W357" s="115" t="str">
        <f t="shared" si="43"/>
        <v/>
      </c>
      <c r="X357" s="116" t="str">
        <f t="shared" si="41"/>
        <v/>
      </c>
      <c r="Y357" s="111"/>
      <c r="Z357" s="117" t="str">
        <f t="shared" si="45"/>
        <v/>
      </c>
    </row>
    <row r="358" spans="2:26" x14ac:dyDescent="0.2">
      <c r="B358" s="88">
        <f t="shared" si="44"/>
        <v>336</v>
      </c>
      <c r="C358" s="89"/>
      <c r="D358" s="61" t="str">
        <f>IF($C358="", "", INDEX('EAPG Table'!$C$8:$C$1048576, MATCH($C358, 'EAPG Table'!$B$8:$B$1048576, 0)))</f>
        <v/>
      </c>
      <c r="E358" s="90" t="str">
        <f>IF($C358="", "", INDEX('EAPG Table'!$H$8:$H$1048576, MATCH($C358, 'EAPG Table'!$B$8:$B$1048576, 0)))</f>
        <v/>
      </c>
      <c r="F358" s="91" t="str">
        <f>IF($C358="", "", INDEX('EAPG Table'!$F$8:$F$1048576, MATCH($C358, 'EAPG Table'!$B$8:$B$1048576, 0)))</f>
        <v/>
      </c>
      <c r="G358" s="92" t="str">
        <f>IF($C358="", "", INDEX('EAPG Table'!$D$8:$D$1048576, MATCH($C358, 'EAPG Table'!$B$8:$B$1048576, 0)))</f>
        <v/>
      </c>
      <c r="H358" s="91"/>
      <c r="I358" s="93"/>
      <c r="J358" s="94"/>
      <c r="K358" s="94"/>
      <c r="L358" s="94"/>
      <c r="M358" s="94"/>
      <c r="N358" s="94"/>
      <c r="O358" s="94"/>
      <c r="P358" s="95" t="str" cm="1">
        <f t="array" ref="P358">IF($C358="","",IF(I358="Yes",
           IF($B358=MATCH(MAX((IF($E$23:$E$522="",0,$E$23:$E$522))*(--($G$23:$G$522=$G358))*(--($I$23:$I$522="Yes"))),
                                                        (IF($E$23:$E$522="",0,$E$23:$E$522))*(--($G$23:$G$522=$G358))*(--($I$23:$I$522="Yes")),0),
                1,0.5),1))</f>
        <v/>
      </c>
      <c r="Q358" s="95" t="str">
        <f t="shared" si="42"/>
        <v xml:space="preserve"> </v>
      </c>
      <c r="R358" s="95" t="str">
        <f t="shared" si="40"/>
        <v/>
      </c>
      <c r="S358" s="95" t="str">
        <f t="shared" si="22"/>
        <v/>
      </c>
      <c r="T358" s="96" t="str">
        <f t="shared" si="23"/>
        <v xml:space="preserve"> </v>
      </c>
      <c r="U358" s="91"/>
      <c r="V358" s="101" t="str">
        <f t="shared" si="24"/>
        <v xml:space="preserve"> </v>
      </c>
      <c r="W358" s="98" t="str">
        <f t="shared" si="43"/>
        <v/>
      </c>
      <c r="X358" s="102" t="str">
        <f t="shared" si="41"/>
        <v/>
      </c>
      <c r="Y358" s="94"/>
      <c r="Z358" s="103" t="str">
        <f t="shared" si="45"/>
        <v/>
      </c>
    </row>
    <row r="359" spans="2:26" x14ac:dyDescent="0.2">
      <c r="B359" s="88">
        <f t="shared" si="44"/>
        <v>337</v>
      </c>
      <c r="C359" s="89"/>
      <c r="D359" s="61" t="str">
        <f>IF($C359="", "", INDEX('EAPG Table'!$C$8:$C$1048576, MATCH($C359, 'EAPG Table'!$B$8:$B$1048576, 0)))</f>
        <v/>
      </c>
      <c r="E359" s="90" t="str">
        <f>IF($C359="", "", INDEX('EAPG Table'!$H$8:$H$1048576, MATCH($C359, 'EAPG Table'!$B$8:$B$1048576, 0)))</f>
        <v/>
      </c>
      <c r="F359" s="91" t="str">
        <f>IF($C359="", "", INDEX('EAPG Table'!$F$8:$F$1048576, MATCH($C359, 'EAPG Table'!$B$8:$B$1048576, 0)))</f>
        <v/>
      </c>
      <c r="G359" s="92" t="str">
        <f>IF($C359="", "", INDEX('EAPG Table'!$D$8:$D$1048576, MATCH($C359, 'EAPG Table'!$B$8:$B$1048576, 0)))</f>
        <v/>
      </c>
      <c r="H359" s="91"/>
      <c r="I359" s="93"/>
      <c r="J359" s="94"/>
      <c r="K359" s="94"/>
      <c r="L359" s="94"/>
      <c r="M359" s="94"/>
      <c r="N359" s="94"/>
      <c r="O359" s="94"/>
      <c r="P359" s="95" t="str" cm="1">
        <f t="array" ref="P359">IF($C359="","",IF(I359="Yes",
           IF($B359=MATCH(MAX((IF($E$23:$E$522="",0,$E$23:$E$522))*(--($G$23:$G$522=$G359))*(--($I$23:$I$522="Yes"))),
                                                        (IF($E$23:$E$522="",0,$E$23:$E$522))*(--($G$23:$G$522=$G359))*(--($I$23:$I$522="Yes")),0),
                1,0.5),1))</f>
        <v/>
      </c>
      <c r="Q359" s="95" t="str">
        <f t="shared" si="42"/>
        <v xml:space="preserve"> </v>
      </c>
      <c r="R359" s="95" t="str">
        <f t="shared" si="40"/>
        <v/>
      </c>
      <c r="S359" s="95" t="str">
        <f t="shared" si="22"/>
        <v/>
      </c>
      <c r="T359" s="96" t="str">
        <f t="shared" si="23"/>
        <v xml:space="preserve"> </v>
      </c>
      <c r="U359" s="91"/>
      <c r="V359" s="101" t="str">
        <f t="shared" si="24"/>
        <v xml:space="preserve"> </v>
      </c>
      <c r="W359" s="98" t="str">
        <f t="shared" si="43"/>
        <v/>
      </c>
      <c r="X359" s="102" t="str">
        <f t="shared" si="41"/>
        <v/>
      </c>
      <c r="Y359" s="94"/>
      <c r="Z359" s="103" t="str">
        <f t="shared" si="45"/>
        <v/>
      </c>
    </row>
    <row r="360" spans="2:26" x14ac:dyDescent="0.2">
      <c r="B360" s="88">
        <f t="shared" si="44"/>
        <v>338</v>
      </c>
      <c r="C360" s="89"/>
      <c r="D360" s="61" t="str">
        <f>IF($C360="", "", INDEX('EAPG Table'!$C$8:$C$1048576, MATCH($C360, 'EAPG Table'!$B$8:$B$1048576, 0)))</f>
        <v/>
      </c>
      <c r="E360" s="90" t="str">
        <f>IF($C360="", "", INDEX('EAPG Table'!$H$8:$H$1048576, MATCH($C360, 'EAPG Table'!$B$8:$B$1048576, 0)))</f>
        <v/>
      </c>
      <c r="F360" s="91" t="str">
        <f>IF($C360="", "", INDEX('EAPG Table'!$F$8:$F$1048576, MATCH($C360, 'EAPG Table'!$B$8:$B$1048576, 0)))</f>
        <v/>
      </c>
      <c r="G360" s="92" t="str">
        <f>IF($C360="", "", INDEX('EAPG Table'!$D$8:$D$1048576, MATCH($C360, 'EAPG Table'!$B$8:$B$1048576, 0)))</f>
        <v/>
      </c>
      <c r="H360" s="91"/>
      <c r="I360" s="93"/>
      <c r="J360" s="94"/>
      <c r="K360" s="94"/>
      <c r="L360" s="94"/>
      <c r="M360" s="94"/>
      <c r="N360" s="94"/>
      <c r="O360" s="94"/>
      <c r="P360" s="95" t="str" cm="1">
        <f t="array" ref="P360">IF($C360="","",IF(I360="Yes",
           IF($B360=MATCH(MAX((IF($E$23:$E$522="",0,$E$23:$E$522))*(--($G$23:$G$522=$G360))*(--($I$23:$I$522="Yes"))),
                                                        (IF($E$23:$E$522="",0,$E$23:$E$522))*(--($G$23:$G$522=$G360))*(--($I$23:$I$522="Yes")),0),
                1,0.5),1))</f>
        <v/>
      </c>
      <c r="Q360" s="95" t="str">
        <f t="shared" si="42"/>
        <v xml:space="preserve"> </v>
      </c>
      <c r="R360" s="95" t="str">
        <f t="shared" si="40"/>
        <v/>
      </c>
      <c r="S360" s="95" t="str">
        <f t="shared" si="22"/>
        <v/>
      </c>
      <c r="T360" s="96" t="str">
        <f t="shared" si="23"/>
        <v xml:space="preserve"> </v>
      </c>
      <c r="U360" s="91"/>
      <c r="V360" s="101" t="str">
        <f t="shared" si="24"/>
        <v xml:space="preserve"> </v>
      </c>
      <c r="W360" s="98" t="str">
        <f t="shared" si="43"/>
        <v/>
      </c>
      <c r="X360" s="102" t="str">
        <f t="shared" si="41"/>
        <v/>
      </c>
      <c r="Y360" s="94"/>
      <c r="Z360" s="103" t="str">
        <f t="shared" si="45"/>
        <v/>
      </c>
    </row>
    <row r="361" spans="2:26" x14ac:dyDescent="0.2">
      <c r="B361" s="88">
        <f t="shared" si="44"/>
        <v>339</v>
      </c>
      <c r="C361" s="89"/>
      <c r="D361" s="61" t="str">
        <f>IF($C361="", "", INDEX('EAPG Table'!$C$8:$C$1048576, MATCH($C361, 'EAPG Table'!$B$8:$B$1048576, 0)))</f>
        <v/>
      </c>
      <c r="E361" s="90" t="str">
        <f>IF($C361="", "", INDEX('EAPG Table'!$H$8:$H$1048576, MATCH($C361, 'EAPG Table'!$B$8:$B$1048576, 0)))</f>
        <v/>
      </c>
      <c r="F361" s="91" t="str">
        <f>IF($C361="", "", INDEX('EAPG Table'!$F$8:$F$1048576, MATCH($C361, 'EAPG Table'!$B$8:$B$1048576, 0)))</f>
        <v/>
      </c>
      <c r="G361" s="92" t="str">
        <f>IF($C361="", "", INDEX('EAPG Table'!$D$8:$D$1048576, MATCH($C361, 'EAPG Table'!$B$8:$B$1048576, 0)))</f>
        <v/>
      </c>
      <c r="H361" s="91"/>
      <c r="I361" s="93"/>
      <c r="J361" s="94"/>
      <c r="K361" s="94"/>
      <c r="L361" s="94"/>
      <c r="M361" s="94"/>
      <c r="N361" s="94"/>
      <c r="O361" s="94"/>
      <c r="P361" s="95" t="str" cm="1">
        <f t="array" ref="P361">IF($C361="","",IF(I361="Yes",
           IF($B361=MATCH(MAX((IF($E$23:$E$522="",0,$E$23:$E$522))*(--($G$23:$G$522=$G361))*(--($I$23:$I$522="Yes"))),
                                                        (IF($E$23:$E$522="",0,$E$23:$E$522))*(--($G$23:$G$522=$G361))*(--($I$23:$I$522="Yes")),0),
                1,0.5),1))</f>
        <v/>
      </c>
      <c r="Q361" s="95" t="str">
        <f t="shared" si="42"/>
        <v xml:space="preserve"> </v>
      </c>
      <c r="R361" s="95" t="str">
        <f t="shared" si="40"/>
        <v/>
      </c>
      <c r="S361" s="95" t="str">
        <f t="shared" si="22"/>
        <v/>
      </c>
      <c r="T361" s="96" t="str">
        <f t="shared" si="23"/>
        <v xml:space="preserve"> </v>
      </c>
      <c r="U361" s="91"/>
      <c r="V361" s="101" t="str">
        <f t="shared" si="24"/>
        <v xml:space="preserve"> </v>
      </c>
      <c r="W361" s="98" t="str">
        <f t="shared" si="43"/>
        <v/>
      </c>
      <c r="X361" s="102" t="str">
        <f t="shared" si="41"/>
        <v/>
      </c>
      <c r="Y361" s="94"/>
      <c r="Z361" s="103" t="str">
        <f t="shared" si="45"/>
        <v/>
      </c>
    </row>
    <row r="362" spans="2:26" x14ac:dyDescent="0.2">
      <c r="B362" s="104">
        <f t="shared" si="44"/>
        <v>340</v>
      </c>
      <c r="C362" s="105"/>
      <c r="D362" s="106" t="str">
        <f>IF($C362="", "", INDEX('EAPG Table'!$C$8:$C$1048576, MATCH($C362, 'EAPG Table'!$B$8:$B$1048576, 0)))</f>
        <v/>
      </c>
      <c r="E362" s="107" t="str">
        <f>IF($C362="", "", INDEX('EAPG Table'!$H$8:$H$1048576, MATCH($C362, 'EAPG Table'!$B$8:$B$1048576, 0)))</f>
        <v/>
      </c>
      <c r="F362" s="108" t="str">
        <f>IF($C362="", "", INDEX('EAPG Table'!$F$8:$F$1048576, MATCH($C362, 'EAPG Table'!$B$8:$B$1048576, 0)))</f>
        <v/>
      </c>
      <c r="G362" s="109" t="str">
        <f>IF($C362="", "", INDEX('EAPG Table'!$D$8:$D$1048576, MATCH($C362, 'EAPG Table'!$B$8:$B$1048576, 0)))</f>
        <v/>
      </c>
      <c r="H362" s="108"/>
      <c r="I362" s="110"/>
      <c r="J362" s="111"/>
      <c r="K362" s="111"/>
      <c r="L362" s="111"/>
      <c r="M362" s="111"/>
      <c r="N362" s="111"/>
      <c r="O362" s="111"/>
      <c r="P362" s="112" t="str" cm="1">
        <f t="array" ref="P362">IF($C362="","",IF(I362="Yes",
           IF($B362=MATCH(MAX((IF($E$23:$E$522="",0,$E$23:$E$522))*(--($G$23:$G$522=$G362))*(--($I$23:$I$522="Yes"))),
                                                        (IF($E$23:$E$522="",0,$E$23:$E$522))*(--($G$23:$G$522=$G362))*(--($I$23:$I$522="Yes")),0),
                1,0.5),1))</f>
        <v/>
      </c>
      <c r="Q362" s="112" t="str">
        <f t="shared" si="42"/>
        <v xml:space="preserve"> </v>
      </c>
      <c r="R362" s="112" t="str">
        <f t="shared" si="40"/>
        <v/>
      </c>
      <c r="S362" s="112" t="str">
        <f t="shared" si="22"/>
        <v/>
      </c>
      <c r="T362" s="113" t="str">
        <f t="shared" si="23"/>
        <v xml:space="preserve"> </v>
      </c>
      <c r="U362" s="108"/>
      <c r="V362" s="114" t="str">
        <f t="shared" si="24"/>
        <v xml:space="preserve"> </v>
      </c>
      <c r="W362" s="115" t="str">
        <f t="shared" si="43"/>
        <v/>
      </c>
      <c r="X362" s="116" t="str">
        <f t="shared" si="41"/>
        <v/>
      </c>
      <c r="Y362" s="111"/>
      <c r="Z362" s="117" t="str">
        <f t="shared" si="45"/>
        <v/>
      </c>
    </row>
    <row r="363" spans="2:26" x14ac:dyDescent="0.2">
      <c r="B363" s="88">
        <f t="shared" si="44"/>
        <v>341</v>
      </c>
      <c r="C363" s="89"/>
      <c r="D363" s="61" t="str">
        <f>IF($C363="", "", INDEX('EAPG Table'!$C$8:$C$1048576, MATCH($C363, 'EAPG Table'!$B$8:$B$1048576, 0)))</f>
        <v/>
      </c>
      <c r="E363" s="90" t="str">
        <f>IF($C363="", "", INDEX('EAPG Table'!$H$8:$H$1048576, MATCH($C363, 'EAPG Table'!$B$8:$B$1048576, 0)))</f>
        <v/>
      </c>
      <c r="F363" s="91" t="str">
        <f>IF($C363="", "", INDEX('EAPG Table'!$F$8:$F$1048576, MATCH($C363, 'EAPG Table'!$B$8:$B$1048576, 0)))</f>
        <v/>
      </c>
      <c r="G363" s="92" t="str">
        <f>IF($C363="", "", INDEX('EAPG Table'!$D$8:$D$1048576, MATCH($C363, 'EAPG Table'!$B$8:$B$1048576, 0)))</f>
        <v/>
      </c>
      <c r="H363" s="91"/>
      <c r="I363" s="93"/>
      <c r="J363" s="94"/>
      <c r="K363" s="94"/>
      <c r="L363" s="94"/>
      <c r="M363" s="94"/>
      <c r="N363" s="94"/>
      <c r="O363" s="94"/>
      <c r="P363" s="95" t="str" cm="1">
        <f t="array" ref="P363">IF($C363="","",IF(I363="Yes",
           IF($B363=MATCH(MAX((IF($E$23:$E$522="",0,$E$23:$E$522))*(--($G$23:$G$522=$G363))*(--($I$23:$I$522="Yes"))),
                                                        (IF($E$23:$E$522="",0,$E$23:$E$522))*(--($G$23:$G$522=$G363))*(--($I$23:$I$522="Yes")),0),
                1,0.5),1))</f>
        <v/>
      </c>
      <c r="Q363" s="95" t="str">
        <f t="shared" si="42"/>
        <v xml:space="preserve"> </v>
      </c>
      <c r="R363" s="95" t="str">
        <f t="shared" si="40"/>
        <v/>
      </c>
      <c r="S363" s="95" t="str">
        <f t="shared" si="22"/>
        <v/>
      </c>
      <c r="T363" s="96" t="str">
        <f t="shared" si="23"/>
        <v xml:space="preserve"> </v>
      </c>
      <c r="U363" s="91"/>
      <c r="V363" s="101" t="str">
        <f t="shared" si="24"/>
        <v xml:space="preserve"> </v>
      </c>
      <c r="W363" s="98" t="str">
        <f t="shared" si="43"/>
        <v/>
      </c>
      <c r="X363" s="102" t="str">
        <f t="shared" si="41"/>
        <v/>
      </c>
      <c r="Y363" s="94"/>
      <c r="Z363" s="103" t="str">
        <f t="shared" si="45"/>
        <v/>
      </c>
    </row>
    <row r="364" spans="2:26" x14ac:dyDescent="0.2">
      <c r="B364" s="88">
        <f t="shared" si="44"/>
        <v>342</v>
      </c>
      <c r="C364" s="89"/>
      <c r="D364" s="61" t="str">
        <f>IF($C364="", "", INDEX('EAPG Table'!$C$8:$C$1048576, MATCH($C364, 'EAPG Table'!$B$8:$B$1048576, 0)))</f>
        <v/>
      </c>
      <c r="E364" s="90" t="str">
        <f>IF($C364="", "", INDEX('EAPG Table'!$H$8:$H$1048576, MATCH($C364, 'EAPG Table'!$B$8:$B$1048576, 0)))</f>
        <v/>
      </c>
      <c r="F364" s="91" t="str">
        <f>IF($C364="", "", INDEX('EAPG Table'!$F$8:$F$1048576, MATCH($C364, 'EAPG Table'!$B$8:$B$1048576, 0)))</f>
        <v/>
      </c>
      <c r="G364" s="92" t="str">
        <f>IF($C364="", "", INDEX('EAPG Table'!$D$8:$D$1048576, MATCH($C364, 'EAPG Table'!$B$8:$B$1048576, 0)))</f>
        <v/>
      </c>
      <c r="H364" s="91"/>
      <c r="I364" s="93"/>
      <c r="J364" s="94"/>
      <c r="K364" s="94"/>
      <c r="L364" s="94"/>
      <c r="M364" s="94"/>
      <c r="N364" s="94"/>
      <c r="O364" s="94"/>
      <c r="P364" s="95" t="str" cm="1">
        <f t="array" ref="P364">IF($C364="","",IF(I364="Yes",
           IF($B364=MATCH(MAX((IF($E$23:$E$522="",0,$E$23:$E$522))*(--($G$23:$G$522=$G364))*(--($I$23:$I$522="Yes"))),
                                                        (IF($E$23:$E$522="",0,$E$23:$E$522))*(--($G$23:$G$522=$G364))*(--($I$23:$I$522="Yes")),0),
                1,0.5),1))</f>
        <v/>
      </c>
      <c r="Q364" s="95" t="str">
        <f t="shared" si="42"/>
        <v xml:space="preserve"> </v>
      </c>
      <c r="R364" s="95" t="str">
        <f t="shared" si="40"/>
        <v/>
      </c>
      <c r="S364" s="95" t="str">
        <f t="shared" si="22"/>
        <v/>
      </c>
      <c r="T364" s="96" t="str">
        <f t="shared" si="23"/>
        <v xml:space="preserve"> </v>
      </c>
      <c r="U364" s="91"/>
      <c r="V364" s="101" t="str">
        <f t="shared" si="24"/>
        <v xml:space="preserve"> </v>
      </c>
      <c r="W364" s="98" t="str">
        <f t="shared" si="43"/>
        <v/>
      </c>
      <c r="X364" s="102" t="str">
        <f t="shared" si="41"/>
        <v/>
      </c>
      <c r="Y364" s="94"/>
      <c r="Z364" s="103" t="str">
        <f t="shared" si="45"/>
        <v/>
      </c>
    </row>
    <row r="365" spans="2:26" x14ac:dyDescent="0.2">
      <c r="B365" s="88">
        <f t="shared" si="44"/>
        <v>343</v>
      </c>
      <c r="C365" s="89"/>
      <c r="D365" s="61" t="str">
        <f>IF($C365="", "", INDEX('EAPG Table'!$C$8:$C$1048576, MATCH($C365, 'EAPG Table'!$B$8:$B$1048576, 0)))</f>
        <v/>
      </c>
      <c r="E365" s="90" t="str">
        <f>IF($C365="", "", INDEX('EAPG Table'!$H$8:$H$1048576, MATCH($C365, 'EAPG Table'!$B$8:$B$1048576, 0)))</f>
        <v/>
      </c>
      <c r="F365" s="91" t="str">
        <f>IF($C365="", "", INDEX('EAPG Table'!$F$8:$F$1048576, MATCH($C365, 'EAPG Table'!$B$8:$B$1048576, 0)))</f>
        <v/>
      </c>
      <c r="G365" s="92" t="str">
        <f>IF($C365="", "", INDEX('EAPG Table'!$D$8:$D$1048576, MATCH($C365, 'EAPG Table'!$B$8:$B$1048576, 0)))</f>
        <v/>
      </c>
      <c r="H365" s="91"/>
      <c r="I365" s="93"/>
      <c r="J365" s="94"/>
      <c r="K365" s="94"/>
      <c r="L365" s="94"/>
      <c r="M365" s="94"/>
      <c r="N365" s="94"/>
      <c r="O365" s="94"/>
      <c r="P365" s="95" t="str" cm="1">
        <f t="array" ref="P365">IF($C365="","",IF(I365="Yes",
           IF($B365=MATCH(MAX((IF($E$23:$E$522="",0,$E$23:$E$522))*(--($G$23:$G$522=$G365))*(--($I$23:$I$522="Yes"))),
                                                        (IF($E$23:$E$522="",0,$E$23:$E$522))*(--($G$23:$G$522=$G365))*(--($I$23:$I$522="Yes")),0),
                1,0.5),1))</f>
        <v/>
      </c>
      <c r="Q365" s="95" t="str">
        <f t="shared" si="42"/>
        <v xml:space="preserve"> </v>
      </c>
      <c r="R365" s="95" t="str">
        <f t="shared" si="40"/>
        <v/>
      </c>
      <c r="S365" s="95" t="str">
        <f t="shared" si="22"/>
        <v/>
      </c>
      <c r="T365" s="96" t="str">
        <f t="shared" si="23"/>
        <v xml:space="preserve"> </v>
      </c>
      <c r="U365" s="91"/>
      <c r="V365" s="101" t="str">
        <f t="shared" si="24"/>
        <v xml:space="preserve"> </v>
      </c>
      <c r="W365" s="98" t="str">
        <f t="shared" si="43"/>
        <v/>
      </c>
      <c r="X365" s="102" t="str">
        <f t="shared" si="41"/>
        <v/>
      </c>
      <c r="Y365" s="94"/>
      <c r="Z365" s="103" t="str">
        <f t="shared" si="45"/>
        <v/>
      </c>
    </row>
    <row r="366" spans="2:26" x14ac:dyDescent="0.2">
      <c r="B366" s="88">
        <f t="shared" si="44"/>
        <v>344</v>
      </c>
      <c r="C366" s="89"/>
      <c r="D366" s="61" t="str">
        <f>IF($C366="", "", INDEX('EAPG Table'!$C$8:$C$1048576, MATCH($C366, 'EAPG Table'!$B$8:$B$1048576, 0)))</f>
        <v/>
      </c>
      <c r="E366" s="90" t="str">
        <f>IF($C366="", "", INDEX('EAPG Table'!$H$8:$H$1048576, MATCH($C366, 'EAPG Table'!$B$8:$B$1048576, 0)))</f>
        <v/>
      </c>
      <c r="F366" s="91" t="str">
        <f>IF($C366="", "", INDEX('EAPG Table'!$F$8:$F$1048576, MATCH($C366, 'EAPG Table'!$B$8:$B$1048576, 0)))</f>
        <v/>
      </c>
      <c r="G366" s="92" t="str">
        <f>IF($C366="", "", INDEX('EAPG Table'!$D$8:$D$1048576, MATCH($C366, 'EAPG Table'!$B$8:$B$1048576, 0)))</f>
        <v/>
      </c>
      <c r="H366" s="91"/>
      <c r="I366" s="93"/>
      <c r="J366" s="94"/>
      <c r="K366" s="94"/>
      <c r="L366" s="94"/>
      <c r="M366" s="94"/>
      <c r="N366" s="94"/>
      <c r="O366" s="94"/>
      <c r="P366" s="95" t="str" cm="1">
        <f t="array" ref="P366">IF($C366="","",IF(I366="Yes",
           IF($B366=MATCH(MAX((IF($E$23:$E$522="",0,$E$23:$E$522))*(--($G$23:$G$522=$G366))*(--($I$23:$I$522="Yes"))),
                                                        (IF($E$23:$E$522="",0,$E$23:$E$522))*(--($G$23:$G$522=$G366))*(--($I$23:$I$522="Yes")),0),
                1,0.5),1))</f>
        <v/>
      </c>
      <c r="Q366" s="95" t="str">
        <f t="shared" si="42"/>
        <v xml:space="preserve"> </v>
      </c>
      <c r="R366" s="95" t="str">
        <f t="shared" si="40"/>
        <v/>
      </c>
      <c r="S366" s="95" t="str">
        <f t="shared" si="22"/>
        <v/>
      </c>
      <c r="T366" s="96" t="str">
        <f t="shared" si="23"/>
        <v xml:space="preserve"> </v>
      </c>
      <c r="U366" s="91"/>
      <c r="V366" s="101" t="str">
        <f t="shared" si="24"/>
        <v xml:space="preserve"> </v>
      </c>
      <c r="W366" s="98" t="str">
        <f t="shared" si="43"/>
        <v/>
      </c>
      <c r="X366" s="102" t="str">
        <f t="shared" si="41"/>
        <v/>
      </c>
      <c r="Y366" s="94"/>
      <c r="Z366" s="103" t="str">
        <f t="shared" si="45"/>
        <v/>
      </c>
    </row>
    <row r="367" spans="2:26" x14ac:dyDescent="0.2">
      <c r="B367" s="104">
        <f t="shared" si="44"/>
        <v>345</v>
      </c>
      <c r="C367" s="105"/>
      <c r="D367" s="106" t="str">
        <f>IF($C367="", "", INDEX('EAPG Table'!$C$8:$C$1048576, MATCH($C367, 'EAPG Table'!$B$8:$B$1048576, 0)))</f>
        <v/>
      </c>
      <c r="E367" s="107" t="str">
        <f>IF($C367="", "", INDEX('EAPG Table'!$H$8:$H$1048576, MATCH($C367, 'EAPG Table'!$B$8:$B$1048576, 0)))</f>
        <v/>
      </c>
      <c r="F367" s="108" t="str">
        <f>IF($C367="", "", INDEX('EAPG Table'!$F$8:$F$1048576, MATCH($C367, 'EAPG Table'!$B$8:$B$1048576, 0)))</f>
        <v/>
      </c>
      <c r="G367" s="109" t="str">
        <f>IF($C367="", "", INDEX('EAPG Table'!$D$8:$D$1048576, MATCH($C367, 'EAPG Table'!$B$8:$B$1048576, 0)))</f>
        <v/>
      </c>
      <c r="H367" s="108"/>
      <c r="I367" s="110"/>
      <c r="J367" s="111"/>
      <c r="K367" s="111"/>
      <c r="L367" s="111"/>
      <c r="M367" s="111"/>
      <c r="N367" s="111"/>
      <c r="O367" s="111"/>
      <c r="P367" s="112" t="str" cm="1">
        <f t="array" ref="P367">IF($C367="","",IF(I367="Yes",
           IF($B367=MATCH(MAX((IF($E$23:$E$522="",0,$E$23:$E$522))*(--($G$23:$G$522=$G367))*(--($I$23:$I$522="Yes"))),
                                                        (IF($E$23:$E$522="",0,$E$23:$E$522))*(--($G$23:$G$522=$G367))*(--($I$23:$I$522="Yes")),0),
                1,0.5),1))</f>
        <v/>
      </c>
      <c r="Q367" s="112" t="str">
        <f t="shared" si="42"/>
        <v xml:space="preserve"> </v>
      </c>
      <c r="R367" s="112" t="str">
        <f t="shared" si="40"/>
        <v/>
      </c>
      <c r="S367" s="112" t="str">
        <f t="shared" si="22"/>
        <v/>
      </c>
      <c r="T367" s="113" t="str">
        <f t="shared" si="23"/>
        <v xml:space="preserve"> </v>
      </c>
      <c r="U367" s="108"/>
      <c r="V367" s="114" t="str">
        <f t="shared" si="24"/>
        <v xml:space="preserve"> </v>
      </c>
      <c r="W367" s="115" t="str">
        <f t="shared" si="43"/>
        <v/>
      </c>
      <c r="X367" s="116" t="str">
        <f t="shared" si="41"/>
        <v/>
      </c>
      <c r="Y367" s="111"/>
      <c r="Z367" s="117" t="str">
        <f t="shared" si="45"/>
        <v/>
      </c>
    </row>
    <row r="368" spans="2:26" x14ac:dyDescent="0.2">
      <c r="B368" s="88">
        <f t="shared" si="44"/>
        <v>346</v>
      </c>
      <c r="C368" s="89"/>
      <c r="D368" s="61" t="str">
        <f>IF($C368="", "", INDEX('EAPG Table'!$C$8:$C$1048576, MATCH($C368, 'EAPG Table'!$B$8:$B$1048576, 0)))</f>
        <v/>
      </c>
      <c r="E368" s="90" t="str">
        <f>IF($C368="", "", INDEX('EAPG Table'!$H$8:$H$1048576, MATCH($C368, 'EAPG Table'!$B$8:$B$1048576, 0)))</f>
        <v/>
      </c>
      <c r="F368" s="91" t="str">
        <f>IF($C368="", "", INDEX('EAPG Table'!$F$8:$F$1048576, MATCH($C368, 'EAPG Table'!$B$8:$B$1048576, 0)))</f>
        <v/>
      </c>
      <c r="G368" s="92" t="str">
        <f>IF($C368="", "", INDEX('EAPG Table'!$D$8:$D$1048576, MATCH($C368, 'EAPG Table'!$B$8:$B$1048576, 0)))</f>
        <v/>
      </c>
      <c r="H368" s="91"/>
      <c r="I368" s="93"/>
      <c r="J368" s="94"/>
      <c r="K368" s="94"/>
      <c r="L368" s="94"/>
      <c r="M368" s="94"/>
      <c r="N368" s="94"/>
      <c r="O368" s="94"/>
      <c r="P368" s="95" t="str" cm="1">
        <f t="array" ref="P368">IF($C368="","",IF(I368="Yes",
           IF($B368=MATCH(MAX((IF($E$23:$E$522="",0,$E$23:$E$522))*(--($G$23:$G$522=$G368))*(--($I$23:$I$522="Yes"))),
                                                        (IF($E$23:$E$522="",0,$E$23:$E$522))*(--($G$23:$G$522=$G368))*(--($I$23:$I$522="Yes")),0),
                1,0.5),1))</f>
        <v/>
      </c>
      <c r="Q368" s="95" t="str">
        <f t="shared" si="42"/>
        <v xml:space="preserve"> </v>
      </c>
      <c r="R368" s="95" t="str">
        <f t="shared" si="40"/>
        <v/>
      </c>
      <c r="S368" s="95" t="str">
        <f t="shared" si="22"/>
        <v/>
      </c>
      <c r="T368" s="96" t="str">
        <f t="shared" si="23"/>
        <v xml:space="preserve"> </v>
      </c>
      <c r="U368" s="91"/>
      <c r="V368" s="101" t="str">
        <f t="shared" si="24"/>
        <v xml:space="preserve"> </v>
      </c>
      <c r="W368" s="98" t="str">
        <f t="shared" si="43"/>
        <v/>
      </c>
      <c r="X368" s="102" t="str">
        <f t="shared" si="41"/>
        <v/>
      </c>
      <c r="Y368" s="94"/>
      <c r="Z368" s="103" t="str">
        <f t="shared" si="45"/>
        <v/>
      </c>
    </row>
    <row r="369" spans="2:26" x14ac:dyDescent="0.2">
      <c r="B369" s="88">
        <f t="shared" si="44"/>
        <v>347</v>
      </c>
      <c r="C369" s="89"/>
      <c r="D369" s="61" t="str">
        <f>IF($C369="", "", INDEX('EAPG Table'!$C$8:$C$1048576, MATCH($C369, 'EAPG Table'!$B$8:$B$1048576, 0)))</f>
        <v/>
      </c>
      <c r="E369" s="90" t="str">
        <f>IF($C369="", "", INDEX('EAPG Table'!$H$8:$H$1048576, MATCH($C369, 'EAPG Table'!$B$8:$B$1048576, 0)))</f>
        <v/>
      </c>
      <c r="F369" s="91" t="str">
        <f>IF($C369="", "", INDEX('EAPG Table'!$F$8:$F$1048576, MATCH($C369, 'EAPG Table'!$B$8:$B$1048576, 0)))</f>
        <v/>
      </c>
      <c r="G369" s="92" t="str">
        <f>IF($C369="", "", INDEX('EAPG Table'!$D$8:$D$1048576, MATCH($C369, 'EAPG Table'!$B$8:$B$1048576, 0)))</f>
        <v/>
      </c>
      <c r="H369" s="91"/>
      <c r="I369" s="93"/>
      <c r="J369" s="94"/>
      <c r="K369" s="94"/>
      <c r="L369" s="94"/>
      <c r="M369" s="94"/>
      <c r="N369" s="94"/>
      <c r="O369" s="94"/>
      <c r="P369" s="95" t="str" cm="1">
        <f t="array" ref="P369">IF($C369="","",IF(I369="Yes",
           IF($B369=MATCH(MAX((IF($E$23:$E$522="",0,$E$23:$E$522))*(--($G$23:$G$522=$G369))*(--($I$23:$I$522="Yes"))),
                                                        (IF($E$23:$E$522="",0,$E$23:$E$522))*(--($G$23:$G$522=$G369))*(--($I$23:$I$522="Yes")),0),
                1,0.5),1))</f>
        <v/>
      </c>
      <c r="Q369" s="95" t="str">
        <f t="shared" si="42"/>
        <v xml:space="preserve"> </v>
      </c>
      <c r="R369" s="95" t="str">
        <f t="shared" si="40"/>
        <v/>
      </c>
      <c r="S369" s="95" t="str">
        <f t="shared" si="22"/>
        <v/>
      </c>
      <c r="T369" s="96" t="str">
        <f t="shared" si="23"/>
        <v xml:space="preserve"> </v>
      </c>
      <c r="U369" s="91"/>
      <c r="V369" s="101" t="str">
        <f t="shared" si="24"/>
        <v xml:space="preserve"> </v>
      </c>
      <c r="W369" s="98" t="str">
        <f t="shared" si="43"/>
        <v/>
      </c>
      <c r="X369" s="102" t="str">
        <f t="shared" si="41"/>
        <v/>
      </c>
      <c r="Y369" s="94"/>
      <c r="Z369" s="103" t="str">
        <f t="shared" si="45"/>
        <v/>
      </c>
    </row>
    <row r="370" spans="2:26" x14ac:dyDescent="0.2">
      <c r="B370" s="88">
        <f t="shared" si="44"/>
        <v>348</v>
      </c>
      <c r="C370" s="89"/>
      <c r="D370" s="61" t="str">
        <f>IF($C370="", "", INDEX('EAPG Table'!$C$8:$C$1048576, MATCH($C370, 'EAPG Table'!$B$8:$B$1048576, 0)))</f>
        <v/>
      </c>
      <c r="E370" s="90" t="str">
        <f>IF($C370="", "", INDEX('EAPG Table'!$H$8:$H$1048576, MATCH($C370, 'EAPG Table'!$B$8:$B$1048576, 0)))</f>
        <v/>
      </c>
      <c r="F370" s="91" t="str">
        <f>IF($C370="", "", INDEX('EAPG Table'!$F$8:$F$1048576, MATCH($C370, 'EAPG Table'!$B$8:$B$1048576, 0)))</f>
        <v/>
      </c>
      <c r="G370" s="92" t="str">
        <f>IF($C370="", "", INDEX('EAPG Table'!$D$8:$D$1048576, MATCH($C370, 'EAPG Table'!$B$8:$B$1048576, 0)))</f>
        <v/>
      </c>
      <c r="H370" s="91"/>
      <c r="I370" s="93"/>
      <c r="J370" s="94"/>
      <c r="K370" s="94"/>
      <c r="L370" s="94"/>
      <c r="M370" s="94"/>
      <c r="N370" s="94"/>
      <c r="O370" s="94"/>
      <c r="P370" s="95" t="str" cm="1">
        <f t="array" ref="P370">IF($C370="","",IF(I370="Yes",
           IF($B370=MATCH(MAX((IF($E$23:$E$522="",0,$E$23:$E$522))*(--($G$23:$G$522=$G370))*(--($I$23:$I$522="Yes"))),
                                                        (IF($E$23:$E$522="",0,$E$23:$E$522))*(--($G$23:$G$522=$G370))*(--($I$23:$I$522="Yes")),0),
                1,0.5),1))</f>
        <v/>
      </c>
      <c r="Q370" s="95" t="str">
        <f t="shared" si="42"/>
        <v xml:space="preserve"> </v>
      </c>
      <c r="R370" s="95" t="str">
        <f t="shared" si="40"/>
        <v/>
      </c>
      <c r="S370" s="95" t="str">
        <f t="shared" si="22"/>
        <v/>
      </c>
      <c r="T370" s="96" t="str">
        <f t="shared" si="23"/>
        <v xml:space="preserve"> </v>
      </c>
      <c r="U370" s="91"/>
      <c r="V370" s="101" t="str">
        <f t="shared" si="24"/>
        <v xml:space="preserve"> </v>
      </c>
      <c r="W370" s="98" t="str">
        <f t="shared" si="43"/>
        <v/>
      </c>
      <c r="X370" s="102" t="str">
        <f t="shared" si="41"/>
        <v/>
      </c>
      <c r="Y370" s="94"/>
      <c r="Z370" s="103" t="str">
        <f t="shared" si="45"/>
        <v/>
      </c>
    </row>
    <row r="371" spans="2:26" x14ac:dyDescent="0.2">
      <c r="B371" s="88">
        <f t="shared" si="44"/>
        <v>349</v>
      </c>
      <c r="C371" s="89"/>
      <c r="D371" s="61" t="str">
        <f>IF($C371="", "", INDEX('EAPG Table'!$C$8:$C$1048576, MATCH($C371, 'EAPG Table'!$B$8:$B$1048576, 0)))</f>
        <v/>
      </c>
      <c r="E371" s="90" t="str">
        <f>IF($C371="", "", INDEX('EAPG Table'!$H$8:$H$1048576, MATCH($C371, 'EAPG Table'!$B$8:$B$1048576, 0)))</f>
        <v/>
      </c>
      <c r="F371" s="91" t="str">
        <f>IF($C371="", "", INDEX('EAPG Table'!$F$8:$F$1048576, MATCH($C371, 'EAPG Table'!$B$8:$B$1048576, 0)))</f>
        <v/>
      </c>
      <c r="G371" s="92" t="str">
        <f>IF($C371="", "", INDEX('EAPG Table'!$D$8:$D$1048576, MATCH($C371, 'EAPG Table'!$B$8:$B$1048576, 0)))</f>
        <v/>
      </c>
      <c r="H371" s="91"/>
      <c r="I371" s="93"/>
      <c r="J371" s="94"/>
      <c r="K371" s="94"/>
      <c r="L371" s="94"/>
      <c r="M371" s="94"/>
      <c r="N371" s="94"/>
      <c r="O371" s="94"/>
      <c r="P371" s="95" t="str" cm="1">
        <f t="array" ref="P371">IF($C371="","",IF(I371="Yes",
           IF($B371=MATCH(MAX((IF($E$23:$E$522="",0,$E$23:$E$522))*(--($G$23:$G$522=$G371))*(--($I$23:$I$522="Yes"))),
                                                        (IF($E$23:$E$522="",0,$E$23:$E$522))*(--($G$23:$G$522=$G371))*(--($I$23:$I$522="Yes")),0),
                1,0.5),1))</f>
        <v/>
      </c>
      <c r="Q371" s="95" t="str">
        <f t="shared" si="42"/>
        <v xml:space="preserve"> </v>
      </c>
      <c r="R371" s="95" t="str">
        <f t="shared" si="40"/>
        <v/>
      </c>
      <c r="S371" s="95" t="str">
        <f t="shared" si="22"/>
        <v/>
      </c>
      <c r="T371" s="96" t="str">
        <f t="shared" si="23"/>
        <v xml:space="preserve"> </v>
      </c>
      <c r="U371" s="91"/>
      <c r="V371" s="101" t="str">
        <f t="shared" si="24"/>
        <v xml:space="preserve"> </v>
      </c>
      <c r="W371" s="98" t="str">
        <f t="shared" si="43"/>
        <v/>
      </c>
      <c r="X371" s="102" t="str">
        <f t="shared" si="41"/>
        <v/>
      </c>
      <c r="Y371" s="94"/>
      <c r="Z371" s="103" t="str">
        <f t="shared" si="45"/>
        <v/>
      </c>
    </row>
    <row r="372" spans="2:26" x14ac:dyDescent="0.2">
      <c r="B372" s="104">
        <f t="shared" si="44"/>
        <v>350</v>
      </c>
      <c r="C372" s="105"/>
      <c r="D372" s="106" t="str">
        <f>IF($C372="", "", INDEX('EAPG Table'!$C$8:$C$1048576, MATCH($C372, 'EAPG Table'!$B$8:$B$1048576, 0)))</f>
        <v/>
      </c>
      <c r="E372" s="107" t="str">
        <f>IF($C372="", "", INDEX('EAPG Table'!$H$8:$H$1048576, MATCH($C372, 'EAPG Table'!$B$8:$B$1048576, 0)))</f>
        <v/>
      </c>
      <c r="F372" s="108" t="str">
        <f>IF($C372="", "", INDEX('EAPG Table'!$F$8:$F$1048576, MATCH($C372, 'EAPG Table'!$B$8:$B$1048576, 0)))</f>
        <v/>
      </c>
      <c r="G372" s="109" t="str">
        <f>IF($C372="", "", INDEX('EAPG Table'!$D$8:$D$1048576, MATCH($C372, 'EAPG Table'!$B$8:$B$1048576, 0)))</f>
        <v/>
      </c>
      <c r="H372" s="108"/>
      <c r="I372" s="110"/>
      <c r="J372" s="111"/>
      <c r="K372" s="111"/>
      <c r="L372" s="111"/>
      <c r="M372" s="111"/>
      <c r="N372" s="111"/>
      <c r="O372" s="111"/>
      <c r="P372" s="112" t="str" cm="1">
        <f t="array" ref="P372">IF($C372="","",IF(I372="Yes",
           IF($B372=MATCH(MAX((IF($E$23:$E$522="",0,$E$23:$E$522))*(--($G$23:$G$522=$G372))*(--($I$23:$I$522="Yes"))),
                                                        (IF($E$23:$E$522="",0,$E$23:$E$522))*(--($G$23:$G$522=$G372))*(--($I$23:$I$522="Yes")),0),
                1,0.5),1))</f>
        <v/>
      </c>
      <c r="Q372" s="112" t="str">
        <f t="shared" si="42"/>
        <v xml:space="preserve"> </v>
      </c>
      <c r="R372" s="112" t="str">
        <f t="shared" si="40"/>
        <v/>
      </c>
      <c r="S372" s="112" t="str">
        <f t="shared" si="22"/>
        <v/>
      </c>
      <c r="T372" s="113" t="str">
        <f t="shared" si="23"/>
        <v xml:space="preserve"> </v>
      </c>
      <c r="U372" s="108"/>
      <c r="V372" s="114" t="str">
        <f t="shared" si="24"/>
        <v xml:space="preserve"> </v>
      </c>
      <c r="W372" s="115" t="str">
        <f t="shared" si="43"/>
        <v/>
      </c>
      <c r="X372" s="116" t="str">
        <f t="shared" si="41"/>
        <v/>
      </c>
      <c r="Y372" s="111"/>
      <c r="Z372" s="117" t="str">
        <f t="shared" si="45"/>
        <v/>
      </c>
    </row>
    <row r="373" spans="2:26" x14ac:dyDescent="0.2">
      <c r="B373" s="88">
        <f t="shared" si="44"/>
        <v>351</v>
      </c>
      <c r="C373" s="89"/>
      <c r="D373" s="61" t="str">
        <f>IF($C373="", "", INDEX('EAPG Table'!$C$8:$C$1048576, MATCH($C373, 'EAPG Table'!$B$8:$B$1048576, 0)))</f>
        <v/>
      </c>
      <c r="E373" s="90" t="str">
        <f>IF($C373="", "", INDEX('EAPG Table'!$H$8:$H$1048576, MATCH($C373, 'EAPG Table'!$B$8:$B$1048576, 0)))</f>
        <v/>
      </c>
      <c r="F373" s="91" t="str">
        <f>IF($C373="", "", INDEX('EAPG Table'!$F$8:$F$1048576, MATCH($C373, 'EAPG Table'!$B$8:$B$1048576, 0)))</f>
        <v/>
      </c>
      <c r="G373" s="92" t="str">
        <f>IF($C373="", "", INDEX('EAPG Table'!$D$8:$D$1048576, MATCH($C373, 'EAPG Table'!$B$8:$B$1048576, 0)))</f>
        <v/>
      </c>
      <c r="H373" s="91"/>
      <c r="I373" s="93"/>
      <c r="J373" s="94"/>
      <c r="K373" s="94"/>
      <c r="L373" s="94"/>
      <c r="M373" s="94"/>
      <c r="N373" s="94"/>
      <c r="O373" s="94"/>
      <c r="P373" s="95" t="str" cm="1">
        <f t="array" ref="P373">IF($C373="","",IF(I373="Yes",
           IF($B373=MATCH(MAX((IF($E$23:$E$522="",0,$E$23:$E$522))*(--($G$23:$G$522=$G373))*(--($I$23:$I$522="Yes"))),
                                                        (IF($E$23:$E$522="",0,$E$23:$E$522))*(--($G$23:$G$522=$G373))*(--($I$23:$I$522="Yes")),0),
                1,0.5),1))</f>
        <v/>
      </c>
      <c r="Q373" s="95" t="str">
        <f t="shared" si="42"/>
        <v xml:space="preserve"> </v>
      </c>
      <c r="R373" s="95" t="str">
        <f t="shared" si="40"/>
        <v/>
      </c>
      <c r="S373" s="95" t="str">
        <f t="shared" si="22"/>
        <v/>
      </c>
      <c r="T373" s="96" t="str">
        <f t="shared" si="23"/>
        <v xml:space="preserve"> </v>
      </c>
      <c r="U373" s="91"/>
      <c r="V373" s="101" t="str">
        <f t="shared" si="24"/>
        <v xml:space="preserve"> </v>
      </c>
      <c r="W373" s="98" t="str">
        <f t="shared" si="43"/>
        <v/>
      </c>
      <c r="X373" s="102" t="str">
        <f t="shared" si="41"/>
        <v/>
      </c>
      <c r="Y373" s="94"/>
      <c r="Z373" s="103" t="str">
        <f t="shared" si="45"/>
        <v/>
      </c>
    </row>
    <row r="374" spans="2:26" x14ac:dyDescent="0.2">
      <c r="B374" s="88">
        <f t="shared" si="44"/>
        <v>352</v>
      </c>
      <c r="C374" s="89"/>
      <c r="D374" s="61" t="str">
        <f>IF($C374="", "", INDEX('EAPG Table'!$C$8:$C$1048576, MATCH($C374, 'EAPG Table'!$B$8:$B$1048576, 0)))</f>
        <v/>
      </c>
      <c r="E374" s="90" t="str">
        <f>IF($C374="", "", INDEX('EAPG Table'!$H$8:$H$1048576, MATCH($C374, 'EAPG Table'!$B$8:$B$1048576, 0)))</f>
        <v/>
      </c>
      <c r="F374" s="91" t="str">
        <f>IF($C374="", "", INDEX('EAPG Table'!$F$8:$F$1048576, MATCH($C374, 'EAPG Table'!$B$8:$B$1048576, 0)))</f>
        <v/>
      </c>
      <c r="G374" s="92" t="str">
        <f>IF($C374="", "", INDEX('EAPG Table'!$D$8:$D$1048576, MATCH($C374, 'EAPG Table'!$B$8:$B$1048576, 0)))</f>
        <v/>
      </c>
      <c r="H374" s="91"/>
      <c r="I374" s="93"/>
      <c r="J374" s="94"/>
      <c r="K374" s="94"/>
      <c r="L374" s="94"/>
      <c r="M374" s="94"/>
      <c r="N374" s="94"/>
      <c r="O374" s="94"/>
      <c r="P374" s="95" t="str" cm="1">
        <f t="array" ref="P374">IF($C374="","",IF(I374="Yes",
           IF($B374=MATCH(MAX((IF($E$23:$E$522="",0,$E$23:$E$522))*(--($G$23:$G$522=$G374))*(--($I$23:$I$522="Yes"))),
                                                        (IF($E$23:$E$522="",0,$E$23:$E$522))*(--($G$23:$G$522=$G374))*(--($I$23:$I$522="Yes")),0),
                1,0.5),1))</f>
        <v/>
      </c>
      <c r="Q374" s="95" t="str">
        <f t="shared" si="42"/>
        <v xml:space="preserve"> </v>
      </c>
      <c r="R374" s="95" t="str">
        <f t="shared" si="40"/>
        <v/>
      </c>
      <c r="S374" s="95" t="str">
        <f t="shared" si="22"/>
        <v/>
      </c>
      <c r="T374" s="96" t="str">
        <f t="shared" si="23"/>
        <v xml:space="preserve"> </v>
      </c>
      <c r="U374" s="91"/>
      <c r="V374" s="101" t="str">
        <f t="shared" si="24"/>
        <v xml:space="preserve"> </v>
      </c>
      <c r="W374" s="98" t="str">
        <f t="shared" si="43"/>
        <v/>
      </c>
      <c r="X374" s="102" t="str">
        <f t="shared" si="41"/>
        <v/>
      </c>
      <c r="Y374" s="94"/>
      <c r="Z374" s="103" t="str">
        <f t="shared" si="45"/>
        <v/>
      </c>
    </row>
    <row r="375" spans="2:26" x14ac:dyDescent="0.2">
      <c r="B375" s="88">
        <f t="shared" si="44"/>
        <v>353</v>
      </c>
      <c r="C375" s="89"/>
      <c r="D375" s="61" t="str">
        <f>IF($C375="", "", INDEX('EAPG Table'!$C$8:$C$1048576, MATCH($C375, 'EAPG Table'!$B$8:$B$1048576, 0)))</f>
        <v/>
      </c>
      <c r="E375" s="90" t="str">
        <f>IF($C375="", "", INDEX('EAPG Table'!$H$8:$H$1048576, MATCH($C375, 'EAPG Table'!$B$8:$B$1048576, 0)))</f>
        <v/>
      </c>
      <c r="F375" s="91" t="str">
        <f>IF($C375="", "", INDEX('EAPG Table'!$F$8:$F$1048576, MATCH($C375, 'EAPG Table'!$B$8:$B$1048576, 0)))</f>
        <v/>
      </c>
      <c r="G375" s="92" t="str">
        <f>IF($C375="", "", INDEX('EAPG Table'!$D$8:$D$1048576, MATCH($C375, 'EAPG Table'!$B$8:$B$1048576, 0)))</f>
        <v/>
      </c>
      <c r="H375" s="91"/>
      <c r="I375" s="93"/>
      <c r="J375" s="94"/>
      <c r="K375" s="94"/>
      <c r="L375" s="94"/>
      <c r="M375" s="94"/>
      <c r="N375" s="94"/>
      <c r="O375" s="94"/>
      <c r="P375" s="95" t="str" cm="1">
        <f t="array" ref="P375">IF($C375="","",IF(I375="Yes",
           IF($B375=MATCH(MAX((IF($E$23:$E$522="",0,$E$23:$E$522))*(--($G$23:$G$522=$G375))*(--($I$23:$I$522="Yes"))),
                                                        (IF($E$23:$E$522="",0,$E$23:$E$522))*(--($G$23:$G$522=$G375))*(--($I$23:$I$522="Yes")),0),
                1,0.5),1))</f>
        <v/>
      </c>
      <c r="Q375" s="95" t="str">
        <f t="shared" si="42"/>
        <v xml:space="preserve"> </v>
      </c>
      <c r="R375" s="95" t="str">
        <f t="shared" si="40"/>
        <v/>
      </c>
      <c r="S375" s="95" t="str">
        <f t="shared" si="22"/>
        <v/>
      </c>
      <c r="T375" s="96" t="str">
        <f t="shared" si="23"/>
        <v xml:space="preserve"> </v>
      </c>
      <c r="U375" s="91"/>
      <c r="V375" s="101" t="str">
        <f t="shared" si="24"/>
        <v xml:space="preserve"> </v>
      </c>
      <c r="W375" s="98" t="str">
        <f t="shared" si="43"/>
        <v/>
      </c>
      <c r="X375" s="102" t="str">
        <f t="shared" si="41"/>
        <v/>
      </c>
      <c r="Y375" s="94"/>
      <c r="Z375" s="103" t="str">
        <f t="shared" si="45"/>
        <v/>
      </c>
    </row>
    <row r="376" spans="2:26" x14ac:dyDescent="0.2">
      <c r="B376" s="88">
        <f t="shared" si="44"/>
        <v>354</v>
      </c>
      <c r="C376" s="89"/>
      <c r="D376" s="61" t="str">
        <f>IF($C376="", "", INDEX('EAPG Table'!$C$8:$C$1048576, MATCH($C376, 'EAPG Table'!$B$8:$B$1048576, 0)))</f>
        <v/>
      </c>
      <c r="E376" s="90" t="str">
        <f>IF($C376="", "", INDEX('EAPG Table'!$H$8:$H$1048576, MATCH($C376, 'EAPG Table'!$B$8:$B$1048576, 0)))</f>
        <v/>
      </c>
      <c r="F376" s="91" t="str">
        <f>IF($C376="", "", INDEX('EAPG Table'!$F$8:$F$1048576, MATCH($C376, 'EAPG Table'!$B$8:$B$1048576, 0)))</f>
        <v/>
      </c>
      <c r="G376" s="92" t="str">
        <f>IF($C376="", "", INDEX('EAPG Table'!$D$8:$D$1048576, MATCH($C376, 'EAPG Table'!$B$8:$B$1048576, 0)))</f>
        <v/>
      </c>
      <c r="H376" s="91"/>
      <c r="I376" s="93"/>
      <c r="J376" s="94"/>
      <c r="K376" s="94"/>
      <c r="L376" s="94"/>
      <c r="M376" s="94"/>
      <c r="N376" s="94"/>
      <c r="O376" s="94"/>
      <c r="P376" s="95" t="str" cm="1">
        <f t="array" ref="P376">IF($C376="","",IF(I376="Yes",
           IF($B376=MATCH(MAX((IF($E$23:$E$522="",0,$E$23:$E$522))*(--($G$23:$G$522=$G376))*(--($I$23:$I$522="Yes"))),
                                                        (IF($E$23:$E$522="",0,$E$23:$E$522))*(--($G$23:$G$522=$G376))*(--($I$23:$I$522="Yes")),0),
                1,0.5),1))</f>
        <v/>
      </c>
      <c r="Q376" s="95" t="str">
        <f t="shared" si="42"/>
        <v xml:space="preserve"> </v>
      </c>
      <c r="R376" s="95" t="str">
        <f t="shared" si="40"/>
        <v/>
      </c>
      <c r="S376" s="95" t="str">
        <f t="shared" si="22"/>
        <v/>
      </c>
      <c r="T376" s="96" t="str">
        <f t="shared" si="23"/>
        <v xml:space="preserve"> </v>
      </c>
      <c r="U376" s="91"/>
      <c r="V376" s="101" t="str">
        <f t="shared" si="24"/>
        <v xml:space="preserve"> </v>
      </c>
      <c r="W376" s="98" t="str">
        <f t="shared" si="43"/>
        <v/>
      </c>
      <c r="X376" s="102" t="str">
        <f t="shared" si="41"/>
        <v/>
      </c>
      <c r="Y376" s="94"/>
      <c r="Z376" s="103" t="str">
        <f t="shared" si="45"/>
        <v/>
      </c>
    </row>
    <row r="377" spans="2:26" x14ac:dyDescent="0.2">
      <c r="B377" s="104">
        <f t="shared" si="44"/>
        <v>355</v>
      </c>
      <c r="C377" s="105"/>
      <c r="D377" s="106" t="str">
        <f>IF($C377="", "", INDEX('EAPG Table'!$C$8:$C$1048576, MATCH($C377, 'EAPG Table'!$B$8:$B$1048576, 0)))</f>
        <v/>
      </c>
      <c r="E377" s="107" t="str">
        <f>IF($C377="", "", INDEX('EAPG Table'!$H$8:$H$1048576, MATCH($C377, 'EAPG Table'!$B$8:$B$1048576, 0)))</f>
        <v/>
      </c>
      <c r="F377" s="108" t="str">
        <f>IF($C377="", "", INDEX('EAPG Table'!$F$8:$F$1048576, MATCH($C377, 'EAPG Table'!$B$8:$B$1048576, 0)))</f>
        <v/>
      </c>
      <c r="G377" s="109" t="str">
        <f>IF($C377="", "", INDEX('EAPG Table'!$D$8:$D$1048576, MATCH($C377, 'EAPG Table'!$B$8:$B$1048576, 0)))</f>
        <v/>
      </c>
      <c r="H377" s="108"/>
      <c r="I377" s="110"/>
      <c r="J377" s="111"/>
      <c r="K377" s="111"/>
      <c r="L377" s="111"/>
      <c r="M377" s="111"/>
      <c r="N377" s="111"/>
      <c r="O377" s="111"/>
      <c r="P377" s="112" t="str" cm="1">
        <f t="array" ref="P377">IF($C377="","",IF(I377="Yes",
           IF($B377=MATCH(MAX((IF($E$23:$E$522="",0,$E$23:$E$522))*(--($G$23:$G$522=$G377))*(--($I$23:$I$522="Yes"))),
                                                        (IF($E$23:$E$522="",0,$E$23:$E$522))*(--($G$23:$G$522=$G377))*(--($I$23:$I$522="Yes")),0),
                1,0.5),1))</f>
        <v/>
      </c>
      <c r="Q377" s="112" t="str">
        <f t="shared" si="42"/>
        <v xml:space="preserve"> </v>
      </c>
      <c r="R377" s="112" t="str">
        <f t="shared" si="40"/>
        <v/>
      </c>
      <c r="S377" s="112" t="str">
        <f t="shared" si="22"/>
        <v/>
      </c>
      <c r="T377" s="113" t="str">
        <f t="shared" si="23"/>
        <v xml:space="preserve"> </v>
      </c>
      <c r="U377" s="108"/>
      <c r="V377" s="114" t="str">
        <f t="shared" si="24"/>
        <v xml:space="preserve"> </v>
      </c>
      <c r="W377" s="115" t="str">
        <f t="shared" si="43"/>
        <v/>
      </c>
      <c r="X377" s="116" t="str">
        <f t="shared" si="41"/>
        <v/>
      </c>
      <c r="Y377" s="111"/>
      <c r="Z377" s="117" t="str">
        <f t="shared" si="45"/>
        <v/>
      </c>
    </row>
    <row r="378" spans="2:26" x14ac:dyDescent="0.2">
      <c r="B378" s="88">
        <f t="shared" si="44"/>
        <v>356</v>
      </c>
      <c r="C378" s="89"/>
      <c r="D378" s="61" t="str">
        <f>IF($C378="", "", INDEX('EAPG Table'!$C$8:$C$1048576, MATCH($C378, 'EAPG Table'!$B$8:$B$1048576, 0)))</f>
        <v/>
      </c>
      <c r="E378" s="90" t="str">
        <f>IF($C378="", "", INDEX('EAPG Table'!$H$8:$H$1048576, MATCH($C378, 'EAPG Table'!$B$8:$B$1048576, 0)))</f>
        <v/>
      </c>
      <c r="F378" s="91" t="str">
        <f>IF($C378="", "", INDEX('EAPG Table'!$F$8:$F$1048576, MATCH($C378, 'EAPG Table'!$B$8:$B$1048576, 0)))</f>
        <v/>
      </c>
      <c r="G378" s="92" t="str">
        <f>IF($C378="", "", INDEX('EAPG Table'!$D$8:$D$1048576, MATCH($C378, 'EAPG Table'!$B$8:$B$1048576, 0)))</f>
        <v/>
      </c>
      <c r="H378" s="91"/>
      <c r="I378" s="93"/>
      <c r="J378" s="94"/>
      <c r="K378" s="94"/>
      <c r="L378" s="94"/>
      <c r="M378" s="94"/>
      <c r="N378" s="94"/>
      <c r="O378" s="94"/>
      <c r="P378" s="95" t="str" cm="1">
        <f t="array" ref="P378">IF($C378="","",IF(I378="Yes",
           IF($B378=MATCH(MAX((IF($E$23:$E$522="",0,$E$23:$E$522))*(--($G$23:$G$522=$G378))*(--($I$23:$I$522="Yes"))),
                                                        (IF($E$23:$E$522="",0,$E$23:$E$522))*(--($G$23:$G$522=$G378))*(--($I$23:$I$522="Yes")),0),
                1,0.5),1))</f>
        <v/>
      </c>
      <c r="Q378" s="95" t="str">
        <f t="shared" si="42"/>
        <v xml:space="preserve"> </v>
      </c>
      <c r="R378" s="95" t="str">
        <f t="shared" si="40"/>
        <v/>
      </c>
      <c r="S378" s="95" t="str">
        <f t="shared" si="22"/>
        <v/>
      </c>
      <c r="T378" s="96" t="str">
        <f t="shared" si="23"/>
        <v xml:space="preserve"> </v>
      </c>
      <c r="U378" s="91"/>
      <c r="V378" s="101" t="str">
        <f t="shared" si="24"/>
        <v xml:space="preserve"> </v>
      </c>
      <c r="W378" s="98" t="str">
        <f t="shared" si="43"/>
        <v/>
      </c>
      <c r="X378" s="102" t="str">
        <f t="shared" si="41"/>
        <v/>
      </c>
      <c r="Y378" s="94"/>
      <c r="Z378" s="103" t="str">
        <f t="shared" si="45"/>
        <v/>
      </c>
    </row>
    <row r="379" spans="2:26" x14ac:dyDescent="0.2">
      <c r="B379" s="88">
        <f t="shared" si="44"/>
        <v>357</v>
      </c>
      <c r="C379" s="89"/>
      <c r="D379" s="61" t="str">
        <f>IF($C379="", "", INDEX('EAPG Table'!$C$8:$C$1048576, MATCH($C379, 'EAPG Table'!$B$8:$B$1048576, 0)))</f>
        <v/>
      </c>
      <c r="E379" s="90" t="str">
        <f>IF($C379="", "", INDEX('EAPG Table'!$H$8:$H$1048576, MATCH($C379, 'EAPG Table'!$B$8:$B$1048576, 0)))</f>
        <v/>
      </c>
      <c r="F379" s="91" t="str">
        <f>IF($C379="", "", INDEX('EAPG Table'!$F$8:$F$1048576, MATCH($C379, 'EAPG Table'!$B$8:$B$1048576, 0)))</f>
        <v/>
      </c>
      <c r="G379" s="92" t="str">
        <f>IF($C379="", "", INDEX('EAPG Table'!$D$8:$D$1048576, MATCH($C379, 'EAPG Table'!$B$8:$B$1048576, 0)))</f>
        <v/>
      </c>
      <c r="H379" s="91"/>
      <c r="I379" s="93"/>
      <c r="J379" s="94"/>
      <c r="K379" s="94"/>
      <c r="L379" s="94"/>
      <c r="M379" s="94"/>
      <c r="N379" s="94"/>
      <c r="O379" s="94"/>
      <c r="P379" s="95" t="str" cm="1">
        <f t="array" ref="P379">IF($C379="","",IF(I379="Yes",
           IF($B379=MATCH(MAX((IF($E$23:$E$522="",0,$E$23:$E$522))*(--($G$23:$G$522=$G379))*(--($I$23:$I$522="Yes"))),
                                                        (IF($E$23:$E$522="",0,$E$23:$E$522))*(--($G$23:$G$522=$G379))*(--($I$23:$I$522="Yes")),0),
                1,0.5),1))</f>
        <v/>
      </c>
      <c r="Q379" s="95" t="str">
        <f t="shared" si="42"/>
        <v xml:space="preserve"> </v>
      </c>
      <c r="R379" s="95" t="str">
        <f t="shared" si="40"/>
        <v/>
      </c>
      <c r="S379" s="95" t="str">
        <f t="shared" si="22"/>
        <v/>
      </c>
      <c r="T379" s="96" t="str">
        <f t="shared" si="23"/>
        <v xml:space="preserve"> </v>
      </c>
      <c r="U379" s="91"/>
      <c r="V379" s="101" t="str">
        <f t="shared" si="24"/>
        <v xml:space="preserve"> </v>
      </c>
      <c r="W379" s="98" t="str">
        <f t="shared" si="43"/>
        <v/>
      </c>
      <c r="X379" s="102" t="str">
        <f t="shared" si="41"/>
        <v/>
      </c>
      <c r="Y379" s="94"/>
      <c r="Z379" s="103" t="str">
        <f t="shared" si="45"/>
        <v/>
      </c>
    </row>
    <row r="380" spans="2:26" x14ac:dyDescent="0.2">
      <c r="B380" s="88">
        <f t="shared" si="44"/>
        <v>358</v>
      </c>
      <c r="C380" s="89"/>
      <c r="D380" s="61" t="str">
        <f>IF($C380="", "", INDEX('EAPG Table'!$C$8:$C$1048576, MATCH($C380, 'EAPG Table'!$B$8:$B$1048576, 0)))</f>
        <v/>
      </c>
      <c r="E380" s="90" t="str">
        <f>IF($C380="", "", INDEX('EAPG Table'!$H$8:$H$1048576, MATCH($C380, 'EAPG Table'!$B$8:$B$1048576, 0)))</f>
        <v/>
      </c>
      <c r="F380" s="91" t="str">
        <f>IF($C380="", "", INDEX('EAPG Table'!$F$8:$F$1048576, MATCH($C380, 'EAPG Table'!$B$8:$B$1048576, 0)))</f>
        <v/>
      </c>
      <c r="G380" s="92" t="str">
        <f>IF($C380="", "", INDEX('EAPG Table'!$D$8:$D$1048576, MATCH($C380, 'EAPG Table'!$B$8:$B$1048576, 0)))</f>
        <v/>
      </c>
      <c r="H380" s="91"/>
      <c r="I380" s="93"/>
      <c r="J380" s="94"/>
      <c r="K380" s="94"/>
      <c r="L380" s="94"/>
      <c r="M380" s="94"/>
      <c r="N380" s="94"/>
      <c r="O380" s="94"/>
      <c r="P380" s="95" t="str" cm="1">
        <f t="array" ref="P380">IF($C380="","",IF(I380="Yes",
           IF($B380=MATCH(MAX((IF($E$23:$E$522="",0,$E$23:$E$522))*(--($G$23:$G$522=$G380))*(--($I$23:$I$522="Yes"))),
                                                        (IF($E$23:$E$522="",0,$E$23:$E$522))*(--($G$23:$G$522=$G380))*(--($I$23:$I$522="Yes")),0),
                1,0.5),1))</f>
        <v/>
      </c>
      <c r="Q380" s="95" t="str">
        <f t="shared" si="42"/>
        <v xml:space="preserve"> </v>
      </c>
      <c r="R380" s="95" t="str">
        <f t="shared" si="40"/>
        <v/>
      </c>
      <c r="S380" s="95" t="str">
        <f t="shared" si="22"/>
        <v/>
      </c>
      <c r="T380" s="96" t="str">
        <f t="shared" si="23"/>
        <v xml:space="preserve"> </v>
      </c>
      <c r="U380" s="91"/>
      <c r="V380" s="101" t="str">
        <f t="shared" si="24"/>
        <v xml:space="preserve"> </v>
      </c>
      <c r="W380" s="98" t="str">
        <f t="shared" si="43"/>
        <v/>
      </c>
      <c r="X380" s="102" t="str">
        <f t="shared" si="41"/>
        <v/>
      </c>
      <c r="Y380" s="94"/>
      <c r="Z380" s="103" t="str">
        <f t="shared" si="45"/>
        <v/>
      </c>
    </row>
    <row r="381" spans="2:26" x14ac:dyDescent="0.2">
      <c r="B381" s="88">
        <f t="shared" si="44"/>
        <v>359</v>
      </c>
      <c r="C381" s="89"/>
      <c r="D381" s="61" t="str">
        <f>IF($C381="", "", INDEX('EAPG Table'!$C$8:$C$1048576, MATCH($C381, 'EAPG Table'!$B$8:$B$1048576, 0)))</f>
        <v/>
      </c>
      <c r="E381" s="90" t="str">
        <f>IF($C381="", "", INDEX('EAPG Table'!$H$8:$H$1048576, MATCH($C381, 'EAPG Table'!$B$8:$B$1048576, 0)))</f>
        <v/>
      </c>
      <c r="F381" s="91" t="str">
        <f>IF($C381="", "", INDEX('EAPG Table'!$F$8:$F$1048576, MATCH($C381, 'EAPG Table'!$B$8:$B$1048576, 0)))</f>
        <v/>
      </c>
      <c r="G381" s="92" t="str">
        <f>IF($C381="", "", INDEX('EAPG Table'!$D$8:$D$1048576, MATCH($C381, 'EAPG Table'!$B$8:$B$1048576, 0)))</f>
        <v/>
      </c>
      <c r="H381" s="91"/>
      <c r="I381" s="93"/>
      <c r="J381" s="94"/>
      <c r="K381" s="94"/>
      <c r="L381" s="94"/>
      <c r="M381" s="94"/>
      <c r="N381" s="94"/>
      <c r="O381" s="94"/>
      <c r="P381" s="95" t="str" cm="1">
        <f t="array" ref="P381">IF($C381="","",IF(I381="Yes",
           IF($B381=MATCH(MAX((IF($E$23:$E$522="",0,$E$23:$E$522))*(--($G$23:$G$522=$G381))*(--($I$23:$I$522="Yes"))),
                                                        (IF($E$23:$E$522="",0,$E$23:$E$522))*(--($G$23:$G$522=$G381))*(--($I$23:$I$522="Yes")),0),
                1,0.5),1))</f>
        <v/>
      </c>
      <c r="Q381" s="95" t="str">
        <f t="shared" si="42"/>
        <v xml:space="preserve"> </v>
      </c>
      <c r="R381" s="95" t="str">
        <f t="shared" si="40"/>
        <v/>
      </c>
      <c r="S381" s="95" t="str">
        <f t="shared" si="22"/>
        <v/>
      </c>
      <c r="T381" s="96" t="str">
        <f t="shared" si="23"/>
        <v xml:space="preserve"> </v>
      </c>
      <c r="U381" s="91"/>
      <c r="V381" s="101" t="str">
        <f t="shared" si="24"/>
        <v xml:space="preserve"> </v>
      </c>
      <c r="W381" s="98" t="str">
        <f t="shared" si="43"/>
        <v/>
      </c>
      <c r="X381" s="102" t="str">
        <f t="shared" si="41"/>
        <v/>
      </c>
      <c r="Y381" s="94"/>
      <c r="Z381" s="103" t="str">
        <f t="shared" si="45"/>
        <v/>
      </c>
    </row>
    <row r="382" spans="2:26" x14ac:dyDescent="0.2">
      <c r="B382" s="104">
        <f t="shared" si="44"/>
        <v>360</v>
      </c>
      <c r="C382" s="105"/>
      <c r="D382" s="106" t="str">
        <f>IF($C382="", "", INDEX('EAPG Table'!$C$8:$C$1048576, MATCH($C382, 'EAPG Table'!$B$8:$B$1048576, 0)))</f>
        <v/>
      </c>
      <c r="E382" s="107" t="str">
        <f>IF($C382="", "", INDEX('EAPG Table'!$H$8:$H$1048576, MATCH($C382, 'EAPG Table'!$B$8:$B$1048576, 0)))</f>
        <v/>
      </c>
      <c r="F382" s="108" t="str">
        <f>IF($C382="", "", INDEX('EAPG Table'!$F$8:$F$1048576, MATCH($C382, 'EAPG Table'!$B$8:$B$1048576, 0)))</f>
        <v/>
      </c>
      <c r="G382" s="109" t="str">
        <f>IF($C382="", "", INDEX('EAPG Table'!$D$8:$D$1048576, MATCH($C382, 'EAPG Table'!$B$8:$B$1048576, 0)))</f>
        <v/>
      </c>
      <c r="H382" s="108"/>
      <c r="I382" s="110"/>
      <c r="J382" s="111"/>
      <c r="K382" s="111"/>
      <c r="L382" s="111"/>
      <c r="M382" s="111"/>
      <c r="N382" s="111"/>
      <c r="O382" s="111"/>
      <c r="P382" s="112" t="str" cm="1">
        <f t="array" ref="P382">IF($C382="","",IF(I382="Yes",
           IF($B382=MATCH(MAX((IF($E$23:$E$522="",0,$E$23:$E$522))*(--($G$23:$G$522=$G382))*(--($I$23:$I$522="Yes"))),
                                                        (IF($E$23:$E$522="",0,$E$23:$E$522))*(--($G$23:$G$522=$G382))*(--($I$23:$I$522="Yes")),0),
                1,0.5),1))</f>
        <v/>
      </c>
      <c r="Q382" s="112" t="str">
        <f t="shared" si="42"/>
        <v xml:space="preserve"> </v>
      </c>
      <c r="R382" s="112" t="str">
        <f t="shared" si="40"/>
        <v/>
      </c>
      <c r="S382" s="112" t="str">
        <f t="shared" si="22"/>
        <v/>
      </c>
      <c r="T382" s="113" t="str">
        <f t="shared" si="23"/>
        <v xml:space="preserve"> </v>
      </c>
      <c r="U382" s="108"/>
      <c r="V382" s="114" t="str">
        <f t="shared" si="24"/>
        <v xml:space="preserve"> </v>
      </c>
      <c r="W382" s="115" t="str">
        <f t="shared" si="43"/>
        <v/>
      </c>
      <c r="X382" s="116" t="str">
        <f t="shared" si="41"/>
        <v/>
      </c>
      <c r="Y382" s="111"/>
      <c r="Z382" s="117" t="str">
        <f t="shared" si="45"/>
        <v/>
      </c>
    </row>
    <row r="383" spans="2:26" x14ac:dyDescent="0.2">
      <c r="B383" s="88">
        <f t="shared" si="44"/>
        <v>361</v>
      </c>
      <c r="C383" s="89"/>
      <c r="D383" s="61" t="str">
        <f>IF($C383="", "", INDEX('EAPG Table'!$C$8:$C$1048576, MATCH($C383, 'EAPG Table'!$B$8:$B$1048576, 0)))</f>
        <v/>
      </c>
      <c r="E383" s="90" t="str">
        <f>IF($C383="", "", INDEX('EAPG Table'!$H$8:$H$1048576, MATCH($C383, 'EAPG Table'!$B$8:$B$1048576, 0)))</f>
        <v/>
      </c>
      <c r="F383" s="91" t="str">
        <f>IF($C383="", "", INDEX('EAPG Table'!$F$8:$F$1048576, MATCH($C383, 'EAPG Table'!$B$8:$B$1048576, 0)))</f>
        <v/>
      </c>
      <c r="G383" s="92" t="str">
        <f>IF($C383="", "", INDEX('EAPG Table'!$D$8:$D$1048576, MATCH($C383, 'EAPG Table'!$B$8:$B$1048576, 0)))</f>
        <v/>
      </c>
      <c r="H383" s="91"/>
      <c r="I383" s="93"/>
      <c r="J383" s="94"/>
      <c r="K383" s="94"/>
      <c r="L383" s="94"/>
      <c r="M383" s="94"/>
      <c r="N383" s="94"/>
      <c r="O383" s="94"/>
      <c r="P383" s="95" t="str" cm="1">
        <f t="array" ref="P383">IF($C383="","",IF(I383="Yes",
           IF($B383=MATCH(MAX((IF($E$23:$E$522="",0,$E$23:$E$522))*(--($G$23:$G$522=$G383))*(--($I$23:$I$522="Yes"))),
                                                        (IF($E$23:$E$522="",0,$E$23:$E$522))*(--($G$23:$G$522=$G383))*(--($I$23:$I$522="Yes")),0),
                1,0.5),1))</f>
        <v/>
      </c>
      <c r="Q383" s="95" t="str">
        <f t="shared" si="42"/>
        <v xml:space="preserve"> </v>
      </c>
      <c r="R383" s="95" t="str">
        <f t="shared" si="40"/>
        <v/>
      </c>
      <c r="S383" s="95" t="str">
        <f t="shared" si="22"/>
        <v/>
      </c>
      <c r="T383" s="96" t="str">
        <f t="shared" si="23"/>
        <v xml:space="preserve"> </v>
      </c>
      <c r="U383" s="91"/>
      <c r="V383" s="101" t="str">
        <f t="shared" si="24"/>
        <v xml:space="preserve"> </v>
      </c>
      <c r="W383" s="98" t="str">
        <f t="shared" si="43"/>
        <v/>
      </c>
      <c r="X383" s="102" t="str">
        <f t="shared" si="41"/>
        <v/>
      </c>
      <c r="Y383" s="94"/>
      <c r="Z383" s="103" t="str">
        <f t="shared" si="45"/>
        <v/>
      </c>
    </row>
    <row r="384" spans="2:26" x14ac:dyDescent="0.2">
      <c r="B384" s="88">
        <f t="shared" si="44"/>
        <v>362</v>
      </c>
      <c r="C384" s="89"/>
      <c r="D384" s="61" t="str">
        <f>IF($C384="", "", INDEX('EAPG Table'!$C$8:$C$1048576, MATCH($C384, 'EAPG Table'!$B$8:$B$1048576, 0)))</f>
        <v/>
      </c>
      <c r="E384" s="90" t="str">
        <f>IF($C384="", "", INDEX('EAPG Table'!$H$8:$H$1048576, MATCH($C384, 'EAPG Table'!$B$8:$B$1048576, 0)))</f>
        <v/>
      </c>
      <c r="F384" s="91" t="str">
        <f>IF($C384="", "", INDEX('EAPG Table'!$F$8:$F$1048576, MATCH($C384, 'EAPG Table'!$B$8:$B$1048576, 0)))</f>
        <v/>
      </c>
      <c r="G384" s="92" t="str">
        <f>IF($C384="", "", INDEX('EAPG Table'!$D$8:$D$1048576, MATCH($C384, 'EAPG Table'!$B$8:$B$1048576, 0)))</f>
        <v/>
      </c>
      <c r="H384" s="91"/>
      <c r="I384" s="93"/>
      <c r="J384" s="94"/>
      <c r="K384" s="94"/>
      <c r="L384" s="94"/>
      <c r="M384" s="94"/>
      <c r="N384" s="94"/>
      <c r="O384" s="94"/>
      <c r="P384" s="95" t="str" cm="1">
        <f t="array" ref="P384">IF($C384="","",IF(I384="Yes",
           IF($B384=MATCH(MAX((IF($E$23:$E$522="",0,$E$23:$E$522))*(--($G$23:$G$522=$G384))*(--($I$23:$I$522="Yes"))),
                                                        (IF($E$23:$E$522="",0,$E$23:$E$522))*(--($G$23:$G$522=$G384))*(--($I$23:$I$522="Yes")),0),
                1,0.5),1))</f>
        <v/>
      </c>
      <c r="Q384" s="95" t="str">
        <f t="shared" si="42"/>
        <v xml:space="preserve"> </v>
      </c>
      <c r="R384" s="95" t="str">
        <f t="shared" si="40"/>
        <v/>
      </c>
      <c r="S384" s="95" t="str">
        <f t="shared" si="22"/>
        <v/>
      </c>
      <c r="T384" s="96" t="str">
        <f t="shared" si="23"/>
        <v xml:space="preserve"> </v>
      </c>
      <c r="U384" s="91"/>
      <c r="V384" s="101" t="str">
        <f t="shared" si="24"/>
        <v xml:space="preserve"> </v>
      </c>
      <c r="W384" s="98" t="str">
        <f t="shared" si="43"/>
        <v/>
      </c>
      <c r="X384" s="102" t="str">
        <f t="shared" si="41"/>
        <v/>
      </c>
      <c r="Y384" s="94"/>
      <c r="Z384" s="103" t="str">
        <f t="shared" si="45"/>
        <v/>
      </c>
    </row>
    <row r="385" spans="2:26" x14ac:dyDescent="0.2">
      <c r="B385" s="88">
        <f t="shared" si="44"/>
        <v>363</v>
      </c>
      <c r="C385" s="89"/>
      <c r="D385" s="61" t="str">
        <f>IF($C385="", "", INDEX('EAPG Table'!$C$8:$C$1048576, MATCH($C385, 'EAPG Table'!$B$8:$B$1048576, 0)))</f>
        <v/>
      </c>
      <c r="E385" s="90" t="str">
        <f>IF($C385="", "", INDEX('EAPG Table'!$H$8:$H$1048576, MATCH($C385, 'EAPG Table'!$B$8:$B$1048576, 0)))</f>
        <v/>
      </c>
      <c r="F385" s="91" t="str">
        <f>IF($C385="", "", INDEX('EAPG Table'!$F$8:$F$1048576, MATCH($C385, 'EAPG Table'!$B$8:$B$1048576, 0)))</f>
        <v/>
      </c>
      <c r="G385" s="92" t="str">
        <f>IF($C385="", "", INDEX('EAPG Table'!$D$8:$D$1048576, MATCH($C385, 'EAPG Table'!$B$8:$B$1048576, 0)))</f>
        <v/>
      </c>
      <c r="H385" s="91"/>
      <c r="I385" s="93"/>
      <c r="J385" s="94"/>
      <c r="K385" s="94"/>
      <c r="L385" s="94"/>
      <c r="M385" s="94"/>
      <c r="N385" s="94"/>
      <c r="O385" s="94"/>
      <c r="P385" s="95" t="str" cm="1">
        <f t="array" ref="P385">IF($C385="","",IF(I385="Yes",
           IF($B385=MATCH(MAX((IF($E$23:$E$522="",0,$E$23:$E$522))*(--($G$23:$G$522=$G385))*(--($I$23:$I$522="Yes"))),
                                                        (IF($E$23:$E$522="",0,$E$23:$E$522))*(--($G$23:$G$522=$G385))*(--($I$23:$I$522="Yes")),0),
                1,0.5),1))</f>
        <v/>
      </c>
      <c r="Q385" s="95" t="str">
        <f t="shared" si="42"/>
        <v xml:space="preserve"> </v>
      </c>
      <c r="R385" s="95" t="str">
        <f t="shared" si="40"/>
        <v/>
      </c>
      <c r="S385" s="95" t="str">
        <f t="shared" si="22"/>
        <v/>
      </c>
      <c r="T385" s="96" t="str">
        <f t="shared" si="23"/>
        <v xml:space="preserve"> </v>
      </c>
      <c r="U385" s="91"/>
      <c r="V385" s="101" t="str">
        <f t="shared" si="24"/>
        <v xml:space="preserve"> </v>
      </c>
      <c r="W385" s="98" t="str">
        <f t="shared" si="43"/>
        <v/>
      </c>
      <c r="X385" s="102" t="str">
        <f t="shared" si="41"/>
        <v/>
      </c>
      <c r="Y385" s="94"/>
      <c r="Z385" s="103" t="str">
        <f t="shared" si="45"/>
        <v/>
      </c>
    </row>
    <row r="386" spans="2:26" x14ac:dyDescent="0.2">
      <c r="B386" s="88">
        <f t="shared" si="44"/>
        <v>364</v>
      </c>
      <c r="C386" s="89"/>
      <c r="D386" s="61" t="str">
        <f>IF($C386="", "", INDEX('EAPG Table'!$C$8:$C$1048576, MATCH($C386, 'EAPG Table'!$B$8:$B$1048576, 0)))</f>
        <v/>
      </c>
      <c r="E386" s="90" t="str">
        <f>IF($C386="", "", INDEX('EAPG Table'!$H$8:$H$1048576, MATCH($C386, 'EAPG Table'!$B$8:$B$1048576, 0)))</f>
        <v/>
      </c>
      <c r="F386" s="91" t="str">
        <f>IF($C386="", "", INDEX('EAPG Table'!$F$8:$F$1048576, MATCH($C386, 'EAPG Table'!$B$8:$B$1048576, 0)))</f>
        <v/>
      </c>
      <c r="G386" s="92" t="str">
        <f>IF($C386="", "", INDEX('EAPG Table'!$D$8:$D$1048576, MATCH($C386, 'EAPG Table'!$B$8:$B$1048576, 0)))</f>
        <v/>
      </c>
      <c r="H386" s="91"/>
      <c r="I386" s="93"/>
      <c r="J386" s="94"/>
      <c r="K386" s="94"/>
      <c r="L386" s="94"/>
      <c r="M386" s="94"/>
      <c r="N386" s="94"/>
      <c r="O386" s="94"/>
      <c r="P386" s="95" t="str" cm="1">
        <f t="array" ref="P386">IF($C386="","",IF(I386="Yes",
           IF($B386=MATCH(MAX((IF($E$23:$E$522="",0,$E$23:$E$522))*(--($G$23:$G$522=$G386))*(--($I$23:$I$522="Yes"))),
                                                        (IF($E$23:$E$522="",0,$E$23:$E$522))*(--($G$23:$G$522=$G386))*(--($I$23:$I$522="Yes")),0),
                1,0.5),1))</f>
        <v/>
      </c>
      <c r="Q386" s="95" t="str">
        <f t="shared" si="42"/>
        <v xml:space="preserve"> </v>
      </c>
      <c r="R386" s="95" t="str">
        <f t="shared" si="40"/>
        <v/>
      </c>
      <c r="S386" s="95" t="str">
        <f t="shared" si="22"/>
        <v/>
      </c>
      <c r="T386" s="96" t="str">
        <f t="shared" si="23"/>
        <v xml:space="preserve"> </v>
      </c>
      <c r="U386" s="91"/>
      <c r="V386" s="101" t="str">
        <f t="shared" si="24"/>
        <v xml:space="preserve"> </v>
      </c>
      <c r="W386" s="98" t="str">
        <f t="shared" si="43"/>
        <v/>
      </c>
      <c r="X386" s="102" t="str">
        <f t="shared" si="41"/>
        <v/>
      </c>
      <c r="Y386" s="94"/>
      <c r="Z386" s="103" t="str">
        <f t="shared" si="45"/>
        <v/>
      </c>
    </row>
    <row r="387" spans="2:26" x14ac:dyDescent="0.2">
      <c r="B387" s="104">
        <f t="shared" si="44"/>
        <v>365</v>
      </c>
      <c r="C387" s="105"/>
      <c r="D387" s="106" t="str">
        <f>IF($C387="", "", INDEX('EAPG Table'!$C$8:$C$1048576, MATCH($C387, 'EAPG Table'!$B$8:$B$1048576, 0)))</f>
        <v/>
      </c>
      <c r="E387" s="107" t="str">
        <f>IF($C387="", "", INDEX('EAPG Table'!$H$8:$H$1048576, MATCH($C387, 'EAPG Table'!$B$8:$B$1048576, 0)))</f>
        <v/>
      </c>
      <c r="F387" s="108" t="str">
        <f>IF($C387="", "", INDEX('EAPG Table'!$F$8:$F$1048576, MATCH($C387, 'EAPG Table'!$B$8:$B$1048576, 0)))</f>
        <v/>
      </c>
      <c r="G387" s="109" t="str">
        <f>IF($C387="", "", INDEX('EAPG Table'!$D$8:$D$1048576, MATCH($C387, 'EAPG Table'!$B$8:$B$1048576, 0)))</f>
        <v/>
      </c>
      <c r="H387" s="108"/>
      <c r="I387" s="110"/>
      <c r="J387" s="111"/>
      <c r="K387" s="111"/>
      <c r="L387" s="111"/>
      <c r="M387" s="111"/>
      <c r="N387" s="111"/>
      <c r="O387" s="111"/>
      <c r="P387" s="112" t="str" cm="1">
        <f t="array" ref="P387">IF($C387="","",IF(I387="Yes",
           IF($B387=MATCH(MAX((IF($E$23:$E$522="",0,$E$23:$E$522))*(--($G$23:$G$522=$G387))*(--($I$23:$I$522="Yes"))),
                                                        (IF($E$23:$E$522="",0,$E$23:$E$522))*(--($G$23:$G$522=$G387))*(--($I$23:$I$522="Yes")),0),
                1,0.5),1))</f>
        <v/>
      </c>
      <c r="Q387" s="112" t="str">
        <f t="shared" si="42"/>
        <v xml:space="preserve"> </v>
      </c>
      <c r="R387" s="112" t="str">
        <f t="shared" si="40"/>
        <v/>
      </c>
      <c r="S387" s="112" t="str">
        <f t="shared" si="22"/>
        <v/>
      </c>
      <c r="T387" s="113" t="str">
        <f t="shared" si="23"/>
        <v xml:space="preserve"> </v>
      </c>
      <c r="U387" s="108"/>
      <c r="V387" s="114" t="str">
        <f t="shared" si="24"/>
        <v xml:space="preserve"> </v>
      </c>
      <c r="W387" s="115" t="str">
        <f t="shared" si="43"/>
        <v/>
      </c>
      <c r="X387" s="116" t="str">
        <f t="shared" si="41"/>
        <v/>
      </c>
      <c r="Y387" s="111"/>
      <c r="Z387" s="117" t="str">
        <f t="shared" si="45"/>
        <v/>
      </c>
    </row>
    <row r="388" spans="2:26" x14ac:dyDescent="0.2">
      <c r="B388" s="88">
        <f t="shared" si="44"/>
        <v>366</v>
      </c>
      <c r="C388" s="89"/>
      <c r="D388" s="61" t="str">
        <f>IF($C388="", "", INDEX('EAPG Table'!$C$8:$C$1048576, MATCH($C388, 'EAPG Table'!$B$8:$B$1048576, 0)))</f>
        <v/>
      </c>
      <c r="E388" s="90" t="str">
        <f>IF($C388="", "", INDEX('EAPG Table'!$H$8:$H$1048576, MATCH($C388, 'EAPG Table'!$B$8:$B$1048576, 0)))</f>
        <v/>
      </c>
      <c r="F388" s="91" t="str">
        <f>IF($C388="", "", INDEX('EAPG Table'!$F$8:$F$1048576, MATCH($C388, 'EAPG Table'!$B$8:$B$1048576, 0)))</f>
        <v/>
      </c>
      <c r="G388" s="92" t="str">
        <f>IF($C388="", "", INDEX('EAPG Table'!$D$8:$D$1048576, MATCH($C388, 'EAPG Table'!$B$8:$B$1048576, 0)))</f>
        <v/>
      </c>
      <c r="H388" s="91"/>
      <c r="I388" s="93"/>
      <c r="J388" s="94"/>
      <c r="K388" s="94"/>
      <c r="L388" s="94"/>
      <c r="M388" s="94"/>
      <c r="N388" s="94"/>
      <c r="O388" s="94"/>
      <c r="P388" s="95" t="str" cm="1">
        <f t="array" ref="P388">IF($C388="","",IF(I388="Yes",
           IF($B388=MATCH(MAX((IF($E$23:$E$522="",0,$E$23:$E$522))*(--($G$23:$G$522=$G388))*(--($I$23:$I$522="Yes"))),
                                                        (IF($E$23:$E$522="",0,$E$23:$E$522))*(--($G$23:$G$522=$G388))*(--($I$23:$I$522="Yes")),0),
                1,0.5),1))</f>
        <v/>
      </c>
      <c r="Q388" s="95" t="str">
        <f t="shared" si="42"/>
        <v xml:space="preserve"> </v>
      </c>
      <c r="R388" s="95" t="str">
        <f t="shared" si="40"/>
        <v/>
      </c>
      <c r="S388" s="95" t="str">
        <f t="shared" si="22"/>
        <v/>
      </c>
      <c r="T388" s="96" t="str">
        <f t="shared" si="23"/>
        <v xml:space="preserve"> </v>
      </c>
      <c r="U388" s="91"/>
      <c r="V388" s="101" t="str">
        <f t="shared" si="24"/>
        <v xml:space="preserve"> </v>
      </c>
      <c r="W388" s="98" t="str">
        <f t="shared" si="43"/>
        <v/>
      </c>
      <c r="X388" s="102" t="str">
        <f t="shared" si="41"/>
        <v/>
      </c>
      <c r="Y388" s="94"/>
      <c r="Z388" s="103" t="str">
        <f t="shared" si="45"/>
        <v/>
      </c>
    </row>
    <row r="389" spans="2:26" x14ac:dyDescent="0.2">
      <c r="B389" s="88">
        <f t="shared" si="44"/>
        <v>367</v>
      </c>
      <c r="C389" s="89"/>
      <c r="D389" s="61" t="str">
        <f>IF($C389="", "", INDEX('EAPG Table'!$C$8:$C$1048576, MATCH($C389, 'EAPG Table'!$B$8:$B$1048576, 0)))</f>
        <v/>
      </c>
      <c r="E389" s="90" t="str">
        <f>IF($C389="", "", INDEX('EAPG Table'!$H$8:$H$1048576, MATCH($C389, 'EAPG Table'!$B$8:$B$1048576, 0)))</f>
        <v/>
      </c>
      <c r="F389" s="91" t="str">
        <f>IF($C389="", "", INDEX('EAPG Table'!$F$8:$F$1048576, MATCH($C389, 'EAPG Table'!$B$8:$B$1048576, 0)))</f>
        <v/>
      </c>
      <c r="G389" s="92" t="str">
        <f>IF($C389="", "", INDEX('EAPG Table'!$D$8:$D$1048576, MATCH($C389, 'EAPG Table'!$B$8:$B$1048576, 0)))</f>
        <v/>
      </c>
      <c r="H389" s="91"/>
      <c r="I389" s="93"/>
      <c r="J389" s="94"/>
      <c r="K389" s="94"/>
      <c r="L389" s="94"/>
      <c r="M389" s="94"/>
      <c r="N389" s="94"/>
      <c r="O389" s="94"/>
      <c r="P389" s="95" t="str" cm="1">
        <f t="array" ref="P389">IF($C389="","",IF(I389="Yes",
           IF($B389=MATCH(MAX((IF($E$23:$E$522="",0,$E$23:$E$522))*(--($G$23:$G$522=$G389))*(--($I$23:$I$522="Yes"))),
                                                        (IF($E$23:$E$522="",0,$E$23:$E$522))*(--($G$23:$G$522=$G389))*(--($I$23:$I$522="Yes")),0),
                1,0.5),1))</f>
        <v/>
      </c>
      <c r="Q389" s="95" t="str">
        <f t="shared" si="42"/>
        <v xml:space="preserve"> </v>
      </c>
      <c r="R389" s="95" t="str">
        <f t="shared" si="40"/>
        <v/>
      </c>
      <c r="S389" s="95" t="str">
        <f t="shared" si="22"/>
        <v/>
      </c>
      <c r="T389" s="96" t="str">
        <f t="shared" si="23"/>
        <v xml:space="preserve"> </v>
      </c>
      <c r="U389" s="91"/>
      <c r="V389" s="101" t="str">
        <f t="shared" si="24"/>
        <v xml:space="preserve"> </v>
      </c>
      <c r="W389" s="98" t="str">
        <f t="shared" si="43"/>
        <v/>
      </c>
      <c r="X389" s="102" t="str">
        <f t="shared" si="41"/>
        <v/>
      </c>
      <c r="Y389" s="94"/>
      <c r="Z389" s="103" t="str">
        <f t="shared" si="45"/>
        <v/>
      </c>
    </row>
    <row r="390" spans="2:26" x14ac:dyDescent="0.2">
      <c r="B390" s="88">
        <f t="shared" si="44"/>
        <v>368</v>
      </c>
      <c r="C390" s="89"/>
      <c r="D390" s="61" t="str">
        <f>IF($C390="", "", INDEX('EAPG Table'!$C$8:$C$1048576, MATCH($C390, 'EAPG Table'!$B$8:$B$1048576, 0)))</f>
        <v/>
      </c>
      <c r="E390" s="90" t="str">
        <f>IF($C390="", "", INDEX('EAPG Table'!$H$8:$H$1048576, MATCH($C390, 'EAPG Table'!$B$8:$B$1048576, 0)))</f>
        <v/>
      </c>
      <c r="F390" s="91" t="str">
        <f>IF($C390="", "", INDEX('EAPG Table'!$F$8:$F$1048576, MATCH($C390, 'EAPG Table'!$B$8:$B$1048576, 0)))</f>
        <v/>
      </c>
      <c r="G390" s="92" t="str">
        <f>IF($C390="", "", INDEX('EAPG Table'!$D$8:$D$1048576, MATCH($C390, 'EAPG Table'!$B$8:$B$1048576, 0)))</f>
        <v/>
      </c>
      <c r="H390" s="91"/>
      <c r="I390" s="93"/>
      <c r="J390" s="94"/>
      <c r="K390" s="94"/>
      <c r="L390" s="94"/>
      <c r="M390" s="94"/>
      <c r="N390" s="94"/>
      <c r="O390" s="94"/>
      <c r="P390" s="95" t="str" cm="1">
        <f t="array" ref="P390">IF($C390="","",IF(I390="Yes",
           IF($B390=MATCH(MAX((IF($E$23:$E$522="",0,$E$23:$E$522))*(--($G$23:$G$522=$G390))*(--($I$23:$I$522="Yes"))),
                                                        (IF($E$23:$E$522="",0,$E$23:$E$522))*(--($G$23:$G$522=$G390))*(--($I$23:$I$522="Yes")),0),
                1,0.5),1))</f>
        <v/>
      </c>
      <c r="Q390" s="95" t="str">
        <f t="shared" si="42"/>
        <v xml:space="preserve"> </v>
      </c>
      <c r="R390" s="95" t="str">
        <f t="shared" si="40"/>
        <v/>
      </c>
      <c r="S390" s="95" t="str">
        <f t="shared" si="22"/>
        <v/>
      </c>
      <c r="T390" s="96" t="str">
        <f t="shared" si="23"/>
        <v xml:space="preserve"> </v>
      </c>
      <c r="U390" s="91"/>
      <c r="V390" s="101" t="str">
        <f t="shared" si="24"/>
        <v xml:space="preserve"> </v>
      </c>
      <c r="W390" s="98" t="str">
        <f t="shared" si="43"/>
        <v/>
      </c>
      <c r="X390" s="102" t="str">
        <f t="shared" si="41"/>
        <v/>
      </c>
      <c r="Y390" s="94"/>
      <c r="Z390" s="103" t="str">
        <f t="shared" si="45"/>
        <v/>
      </c>
    </row>
    <row r="391" spans="2:26" x14ac:dyDescent="0.2">
      <c r="B391" s="88">
        <f t="shared" si="44"/>
        <v>369</v>
      </c>
      <c r="C391" s="89"/>
      <c r="D391" s="61" t="str">
        <f>IF($C391="", "", INDEX('EAPG Table'!$C$8:$C$1048576, MATCH($C391, 'EAPG Table'!$B$8:$B$1048576, 0)))</f>
        <v/>
      </c>
      <c r="E391" s="90" t="str">
        <f>IF($C391="", "", INDEX('EAPG Table'!$H$8:$H$1048576, MATCH($C391, 'EAPG Table'!$B$8:$B$1048576, 0)))</f>
        <v/>
      </c>
      <c r="F391" s="91" t="str">
        <f>IF($C391="", "", INDEX('EAPG Table'!$F$8:$F$1048576, MATCH($C391, 'EAPG Table'!$B$8:$B$1048576, 0)))</f>
        <v/>
      </c>
      <c r="G391" s="92" t="str">
        <f>IF($C391="", "", INDEX('EAPG Table'!$D$8:$D$1048576, MATCH($C391, 'EAPG Table'!$B$8:$B$1048576, 0)))</f>
        <v/>
      </c>
      <c r="H391" s="91"/>
      <c r="I391" s="93"/>
      <c r="J391" s="94"/>
      <c r="K391" s="94"/>
      <c r="L391" s="94"/>
      <c r="M391" s="94"/>
      <c r="N391" s="94"/>
      <c r="O391" s="94"/>
      <c r="P391" s="95" t="str" cm="1">
        <f t="array" ref="P391">IF($C391="","",IF(I391="Yes",
           IF($B391=MATCH(MAX((IF($E$23:$E$522="",0,$E$23:$E$522))*(--($G$23:$G$522=$G391))*(--($I$23:$I$522="Yes"))),
                                                        (IF($E$23:$E$522="",0,$E$23:$E$522))*(--($G$23:$G$522=$G391))*(--($I$23:$I$522="Yes")),0),
                1,0.5),1))</f>
        <v/>
      </c>
      <c r="Q391" s="95" t="str">
        <f t="shared" si="42"/>
        <v xml:space="preserve"> </v>
      </c>
      <c r="R391" s="95" t="str">
        <f t="shared" si="40"/>
        <v/>
      </c>
      <c r="S391" s="95" t="str">
        <f t="shared" si="22"/>
        <v/>
      </c>
      <c r="T391" s="96" t="str">
        <f t="shared" si="23"/>
        <v xml:space="preserve"> </v>
      </c>
      <c r="U391" s="91"/>
      <c r="V391" s="101" t="str">
        <f t="shared" si="24"/>
        <v xml:space="preserve"> </v>
      </c>
      <c r="W391" s="98" t="str">
        <f t="shared" si="43"/>
        <v/>
      </c>
      <c r="X391" s="102" t="str">
        <f t="shared" si="41"/>
        <v/>
      </c>
      <c r="Y391" s="94"/>
      <c r="Z391" s="103" t="str">
        <f t="shared" si="45"/>
        <v/>
      </c>
    </row>
    <row r="392" spans="2:26" x14ac:dyDescent="0.2">
      <c r="B392" s="104">
        <f t="shared" si="44"/>
        <v>370</v>
      </c>
      <c r="C392" s="105"/>
      <c r="D392" s="106" t="str">
        <f>IF($C392="", "", INDEX('EAPG Table'!$C$8:$C$1048576, MATCH($C392, 'EAPG Table'!$B$8:$B$1048576, 0)))</f>
        <v/>
      </c>
      <c r="E392" s="107" t="str">
        <f>IF($C392="", "", INDEX('EAPG Table'!$H$8:$H$1048576, MATCH($C392, 'EAPG Table'!$B$8:$B$1048576, 0)))</f>
        <v/>
      </c>
      <c r="F392" s="108" t="str">
        <f>IF($C392="", "", INDEX('EAPG Table'!$F$8:$F$1048576, MATCH($C392, 'EAPG Table'!$B$8:$B$1048576, 0)))</f>
        <v/>
      </c>
      <c r="G392" s="109" t="str">
        <f>IF($C392="", "", INDEX('EAPG Table'!$D$8:$D$1048576, MATCH($C392, 'EAPG Table'!$B$8:$B$1048576, 0)))</f>
        <v/>
      </c>
      <c r="H392" s="108"/>
      <c r="I392" s="110"/>
      <c r="J392" s="111"/>
      <c r="K392" s="111"/>
      <c r="L392" s="111"/>
      <c r="M392" s="111"/>
      <c r="N392" s="111"/>
      <c r="O392" s="111"/>
      <c r="P392" s="112" t="str" cm="1">
        <f t="array" ref="P392">IF($C392="","",IF(I392="Yes",
           IF($B392=MATCH(MAX((IF($E$23:$E$522="",0,$E$23:$E$522))*(--($G$23:$G$522=$G392))*(--($I$23:$I$522="Yes"))),
                                                        (IF($E$23:$E$522="",0,$E$23:$E$522))*(--($G$23:$G$522=$G392))*(--($I$23:$I$522="Yes")),0),
                1,0.5),1))</f>
        <v/>
      </c>
      <c r="Q392" s="112" t="str">
        <f t="shared" si="42"/>
        <v xml:space="preserve"> </v>
      </c>
      <c r="R392" s="112" t="str">
        <f t="shared" si="40"/>
        <v/>
      </c>
      <c r="S392" s="112" t="str">
        <f t="shared" ref="S392:S522" si="46">IF($C392="","",IF($N392="Yes",1.5,1))</f>
        <v/>
      </c>
      <c r="T392" s="113" t="str">
        <f t="shared" ref="T392:T522" si="47">IF($C392=""," ",IF($O392="Yes",0.5,1))</f>
        <v xml:space="preserve"> </v>
      </c>
      <c r="U392" s="108"/>
      <c r="V392" s="114" t="str">
        <f t="shared" ref="V392:V522" si="48">IF($C392=""," ",ROUND($D$14*$D$15*$E392,2))</f>
        <v xml:space="preserve"> </v>
      </c>
      <c r="W392" s="115" t="str">
        <f t="shared" si="43"/>
        <v/>
      </c>
      <c r="X392" s="116" t="str">
        <f t="shared" si="41"/>
        <v/>
      </c>
      <c r="Y392" s="111"/>
      <c r="Z392" s="117" t="str">
        <f t="shared" si="45"/>
        <v/>
      </c>
    </row>
    <row r="393" spans="2:26" x14ac:dyDescent="0.2">
      <c r="B393" s="88">
        <f t="shared" si="44"/>
        <v>371</v>
      </c>
      <c r="C393" s="89"/>
      <c r="D393" s="61" t="str">
        <f>IF($C393="", "", INDEX('EAPG Table'!$C$8:$C$1048576, MATCH($C393, 'EAPG Table'!$B$8:$B$1048576, 0)))</f>
        <v/>
      </c>
      <c r="E393" s="90" t="str">
        <f>IF($C393="", "", INDEX('EAPG Table'!$H$8:$H$1048576, MATCH($C393, 'EAPG Table'!$B$8:$B$1048576, 0)))</f>
        <v/>
      </c>
      <c r="F393" s="91" t="str">
        <f>IF($C393="", "", INDEX('EAPG Table'!$F$8:$F$1048576, MATCH($C393, 'EAPG Table'!$B$8:$B$1048576, 0)))</f>
        <v/>
      </c>
      <c r="G393" s="92" t="str">
        <f>IF($C393="", "", INDEX('EAPG Table'!$D$8:$D$1048576, MATCH($C393, 'EAPG Table'!$B$8:$B$1048576, 0)))</f>
        <v/>
      </c>
      <c r="H393" s="91"/>
      <c r="I393" s="93"/>
      <c r="J393" s="94"/>
      <c r="K393" s="94"/>
      <c r="L393" s="94"/>
      <c r="M393" s="94"/>
      <c r="N393" s="94"/>
      <c r="O393" s="94"/>
      <c r="P393" s="95" t="str" cm="1">
        <f t="array" ref="P393">IF($C393="","",IF(I393="Yes",
           IF($B393=MATCH(MAX((IF($E$23:$E$522="",0,$E$23:$E$522))*(--($G$23:$G$522=$G393))*(--($I$23:$I$522="Yes"))),
                                                        (IF($E$23:$E$522="",0,$E$23:$E$522))*(--($G$23:$G$522=$G393))*(--($I$23:$I$522="Yes")),0),
                1,0.5),1))</f>
        <v/>
      </c>
      <c r="Q393" s="95" t="str">
        <f t="shared" si="42"/>
        <v xml:space="preserve"> </v>
      </c>
      <c r="R393" s="95" t="str">
        <f t="shared" si="40"/>
        <v/>
      </c>
      <c r="S393" s="95" t="str">
        <f t="shared" si="46"/>
        <v/>
      </c>
      <c r="T393" s="96" t="str">
        <f t="shared" si="47"/>
        <v xml:space="preserve"> </v>
      </c>
      <c r="U393" s="91"/>
      <c r="V393" s="101" t="str">
        <f t="shared" si="48"/>
        <v xml:space="preserve"> </v>
      </c>
      <c r="W393" s="98" t="str">
        <f t="shared" si="43"/>
        <v/>
      </c>
      <c r="X393" s="102" t="str">
        <f t="shared" si="41"/>
        <v/>
      </c>
      <c r="Y393" s="94"/>
      <c r="Z393" s="103" t="str">
        <f t="shared" si="45"/>
        <v/>
      </c>
    </row>
    <row r="394" spans="2:26" x14ac:dyDescent="0.2">
      <c r="B394" s="88">
        <f t="shared" si="44"/>
        <v>372</v>
      </c>
      <c r="C394" s="89"/>
      <c r="D394" s="61" t="str">
        <f>IF($C394="", "", INDEX('EAPG Table'!$C$8:$C$1048576, MATCH($C394, 'EAPG Table'!$B$8:$B$1048576, 0)))</f>
        <v/>
      </c>
      <c r="E394" s="90" t="str">
        <f>IF($C394="", "", INDEX('EAPG Table'!$H$8:$H$1048576, MATCH($C394, 'EAPG Table'!$B$8:$B$1048576, 0)))</f>
        <v/>
      </c>
      <c r="F394" s="91" t="str">
        <f>IF($C394="", "", INDEX('EAPG Table'!$F$8:$F$1048576, MATCH($C394, 'EAPG Table'!$B$8:$B$1048576, 0)))</f>
        <v/>
      </c>
      <c r="G394" s="92" t="str">
        <f>IF($C394="", "", INDEX('EAPG Table'!$D$8:$D$1048576, MATCH($C394, 'EAPG Table'!$B$8:$B$1048576, 0)))</f>
        <v/>
      </c>
      <c r="H394" s="91"/>
      <c r="I394" s="93"/>
      <c r="J394" s="94"/>
      <c r="K394" s="94"/>
      <c r="L394" s="94"/>
      <c r="M394" s="94"/>
      <c r="N394" s="94"/>
      <c r="O394" s="94"/>
      <c r="P394" s="95" t="str" cm="1">
        <f t="array" ref="P394">IF($C394="","",IF(I394="Yes",
           IF($B394=MATCH(MAX((IF($E$23:$E$522="",0,$E$23:$E$522))*(--($G$23:$G$522=$G394))*(--($I$23:$I$522="Yes"))),
                                                        (IF($E$23:$E$522="",0,$E$23:$E$522))*(--($G$23:$G$522=$G394))*(--($I$23:$I$522="Yes")),0),
                1,0.5),1))</f>
        <v/>
      </c>
      <c r="Q394" s="95" t="str">
        <f t="shared" si="42"/>
        <v xml:space="preserve"> </v>
      </c>
      <c r="R394" s="95" t="str">
        <f t="shared" si="40"/>
        <v/>
      </c>
      <c r="S394" s="95" t="str">
        <f t="shared" si="46"/>
        <v/>
      </c>
      <c r="T394" s="96" t="str">
        <f t="shared" si="47"/>
        <v xml:space="preserve"> </v>
      </c>
      <c r="U394" s="91"/>
      <c r="V394" s="101" t="str">
        <f t="shared" si="48"/>
        <v xml:space="preserve"> </v>
      </c>
      <c r="W394" s="98" t="str">
        <f t="shared" si="43"/>
        <v/>
      </c>
      <c r="X394" s="102" t="str">
        <f t="shared" si="41"/>
        <v/>
      </c>
      <c r="Y394" s="94"/>
      <c r="Z394" s="103" t="str">
        <f t="shared" si="45"/>
        <v/>
      </c>
    </row>
    <row r="395" spans="2:26" x14ac:dyDescent="0.2">
      <c r="B395" s="88">
        <f t="shared" si="44"/>
        <v>373</v>
      </c>
      <c r="C395" s="89"/>
      <c r="D395" s="61" t="str">
        <f>IF($C395="", "", INDEX('EAPG Table'!$C$8:$C$1048576, MATCH($C395, 'EAPG Table'!$B$8:$B$1048576, 0)))</f>
        <v/>
      </c>
      <c r="E395" s="90" t="str">
        <f>IF($C395="", "", INDEX('EAPG Table'!$H$8:$H$1048576, MATCH($C395, 'EAPG Table'!$B$8:$B$1048576, 0)))</f>
        <v/>
      </c>
      <c r="F395" s="91" t="str">
        <f>IF($C395="", "", INDEX('EAPG Table'!$F$8:$F$1048576, MATCH($C395, 'EAPG Table'!$B$8:$B$1048576, 0)))</f>
        <v/>
      </c>
      <c r="G395" s="92" t="str">
        <f>IF($C395="", "", INDEX('EAPG Table'!$D$8:$D$1048576, MATCH($C395, 'EAPG Table'!$B$8:$B$1048576, 0)))</f>
        <v/>
      </c>
      <c r="H395" s="91"/>
      <c r="I395" s="93"/>
      <c r="J395" s="94"/>
      <c r="K395" s="94"/>
      <c r="L395" s="94"/>
      <c r="M395" s="94"/>
      <c r="N395" s="94"/>
      <c r="O395" s="94"/>
      <c r="P395" s="95" t="str" cm="1">
        <f t="array" ref="P395">IF($C395="","",IF(I395="Yes",
           IF($B395=MATCH(MAX((IF($E$23:$E$522="",0,$E$23:$E$522))*(--($G$23:$G$522=$G395))*(--($I$23:$I$522="Yes"))),
                                                        (IF($E$23:$E$522="",0,$E$23:$E$522))*(--($G$23:$G$522=$G395))*(--($I$23:$I$522="Yes")),0),
                1,0.5),1))</f>
        <v/>
      </c>
      <c r="Q395" s="95" t="str">
        <f t="shared" si="42"/>
        <v xml:space="preserve"> </v>
      </c>
      <c r="R395" s="95" t="str">
        <f t="shared" si="40"/>
        <v/>
      </c>
      <c r="S395" s="95" t="str">
        <f t="shared" si="46"/>
        <v/>
      </c>
      <c r="T395" s="96" t="str">
        <f t="shared" si="47"/>
        <v xml:space="preserve"> </v>
      </c>
      <c r="U395" s="91"/>
      <c r="V395" s="101" t="str">
        <f t="shared" si="48"/>
        <v xml:space="preserve"> </v>
      </c>
      <c r="W395" s="98" t="str">
        <f t="shared" si="43"/>
        <v/>
      </c>
      <c r="X395" s="102" t="str">
        <f t="shared" si="41"/>
        <v/>
      </c>
      <c r="Y395" s="94"/>
      <c r="Z395" s="103" t="str">
        <f t="shared" si="45"/>
        <v/>
      </c>
    </row>
    <row r="396" spans="2:26" x14ac:dyDescent="0.2">
      <c r="B396" s="88">
        <f t="shared" si="44"/>
        <v>374</v>
      </c>
      <c r="C396" s="89"/>
      <c r="D396" s="61" t="str">
        <f>IF($C396="", "", INDEX('EAPG Table'!$C$8:$C$1048576, MATCH($C396, 'EAPG Table'!$B$8:$B$1048576, 0)))</f>
        <v/>
      </c>
      <c r="E396" s="90" t="str">
        <f>IF($C396="", "", INDEX('EAPG Table'!$H$8:$H$1048576, MATCH($C396, 'EAPG Table'!$B$8:$B$1048576, 0)))</f>
        <v/>
      </c>
      <c r="F396" s="91" t="str">
        <f>IF($C396="", "", INDEX('EAPG Table'!$F$8:$F$1048576, MATCH($C396, 'EAPG Table'!$B$8:$B$1048576, 0)))</f>
        <v/>
      </c>
      <c r="G396" s="92" t="str">
        <f>IF($C396="", "", INDEX('EAPG Table'!$D$8:$D$1048576, MATCH($C396, 'EAPG Table'!$B$8:$B$1048576, 0)))</f>
        <v/>
      </c>
      <c r="H396" s="91"/>
      <c r="I396" s="93"/>
      <c r="J396" s="94"/>
      <c r="K396" s="94"/>
      <c r="L396" s="94"/>
      <c r="M396" s="94"/>
      <c r="N396" s="94"/>
      <c r="O396" s="94"/>
      <c r="P396" s="95" t="str" cm="1">
        <f t="array" ref="P396">IF($C396="","",IF(I396="Yes",
           IF($B396=MATCH(MAX((IF($E$23:$E$522="",0,$E$23:$E$522))*(--($G$23:$G$522=$G396))*(--($I$23:$I$522="Yes"))),
                                                        (IF($E$23:$E$522="",0,$E$23:$E$522))*(--($G$23:$G$522=$G396))*(--($I$23:$I$522="Yes")),0),
                1,0.5),1))</f>
        <v/>
      </c>
      <c r="Q396" s="95" t="str">
        <f t="shared" si="42"/>
        <v xml:space="preserve"> </v>
      </c>
      <c r="R396" s="95" t="str">
        <f t="shared" si="40"/>
        <v/>
      </c>
      <c r="S396" s="95" t="str">
        <f t="shared" si="46"/>
        <v/>
      </c>
      <c r="T396" s="96" t="str">
        <f t="shared" si="47"/>
        <v xml:space="preserve"> </v>
      </c>
      <c r="U396" s="91"/>
      <c r="V396" s="101" t="str">
        <f t="shared" si="48"/>
        <v xml:space="preserve"> </v>
      </c>
      <c r="W396" s="98" t="str">
        <f t="shared" si="43"/>
        <v/>
      </c>
      <c r="X396" s="102" t="str">
        <f t="shared" si="41"/>
        <v/>
      </c>
      <c r="Y396" s="94"/>
      <c r="Z396" s="103" t="str">
        <f t="shared" si="45"/>
        <v/>
      </c>
    </row>
    <row r="397" spans="2:26" x14ac:dyDescent="0.2">
      <c r="B397" s="104">
        <f t="shared" si="44"/>
        <v>375</v>
      </c>
      <c r="C397" s="105"/>
      <c r="D397" s="106" t="str">
        <f>IF($C397="", "", INDEX('EAPG Table'!$C$8:$C$1048576, MATCH($C397, 'EAPG Table'!$B$8:$B$1048576, 0)))</f>
        <v/>
      </c>
      <c r="E397" s="107" t="str">
        <f>IF($C397="", "", INDEX('EAPG Table'!$H$8:$H$1048576, MATCH($C397, 'EAPG Table'!$B$8:$B$1048576, 0)))</f>
        <v/>
      </c>
      <c r="F397" s="108" t="str">
        <f>IF($C397="", "", INDEX('EAPG Table'!$F$8:$F$1048576, MATCH($C397, 'EAPG Table'!$B$8:$B$1048576, 0)))</f>
        <v/>
      </c>
      <c r="G397" s="109" t="str">
        <f>IF($C397="", "", INDEX('EAPG Table'!$D$8:$D$1048576, MATCH($C397, 'EAPG Table'!$B$8:$B$1048576, 0)))</f>
        <v/>
      </c>
      <c r="H397" s="108"/>
      <c r="I397" s="110"/>
      <c r="J397" s="111"/>
      <c r="K397" s="111"/>
      <c r="L397" s="111"/>
      <c r="M397" s="111"/>
      <c r="N397" s="111"/>
      <c r="O397" s="111"/>
      <c r="P397" s="112" t="str" cm="1">
        <f t="array" ref="P397">IF($C397="","",IF(I397="Yes",
           IF($B397=MATCH(MAX((IF($E$23:$E$522="",0,$E$23:$E$522))*(--($G$23:$G$522=$G397))*(--($I$23:$I$522="Yes"))),
                                                        (IF($E$23:$E$522="",0,$E$23:$E$522))*(--($G$23:$G$522=$G397))*(--($I$23:$I$522="Yes")),0),
                1,0.5),1))</f>
        <v/>
      </c>
      <c r="Q397" s="112" t="str">
        <f t="shared" si="42"/>
        <v xml:space="preserve"> </v>
      </c>
      <c r="R397" s="112" t="str">
        <f t="shared" si="40"/>
        <v/>
      </c>
      <c r="S397" s="112" t="str">
        <f t="shared" si="46"/>
        <v/>
      </c>
      <c r="T397" s="113" t="str">
        <f t="shared" si="47"/>
        <v xml:space="preserve"> </v>
      </c>
      <c r="U397" s="108"/>
      <c r="V397" s="114" t="str">
        <f t="shared" si="48"/>
        <v xml:space="preserve"> </v>
      </c>
      <c r="W397" s="115" t="str">
        <f t="shared" si="43"/>
        <v/>
      </c>
      <c r="X397" s="116" t="str">
        <f t="shared" si="41"/>
        <v/>
      </c>
      <c r="Y397" s="111"/>
      <c r="Z397" s="117" t="str">
        <f t="shared" si="45"/>
        <v/>
      </c>
    </row>
    <row r="398" spans="2:26" x14ac:dyDescent="0.2">
      <c r="B398" s="88">
        <f t="shared" si="44"/>
        <v>376</v>
      </c>
      <c r="C398" s="89"/>
      <c r="D398" s="61" t="str">
        <f>IF($C398="", "", INDEX('EAPG Table'!$C$8:$C$1048576, MATCH($C398, 'EAPG Table'!$B$8:$B$1048576, 0)))</f>
        <v/>
      </c>
      <c r="E398" s="90" t="str">
        <f>IF($C398="", "", INDEX('EAPG Table'!$H$8:$H$1048576, MATCH($C398, 'EAPG Table'!$B$8:$B$1048576, 0)))</f>
        <v/>
      </c>
      <c r="F398" s="91" t="str">
        <f>IF($C398="", "", INDEX('EAPG Table'!$F$8:$F$1048576, MATCH($C398, 'EAPG Table'!$B$8:$B$1048576, 0)))</f>
        <v/>
      </c>
      <c r="G398" s="92" t="str">
        <f>IF($C398="", "", INDEX('EAPG Table'!$D$8:$D$1048576, MATCH($C398, 'EAPG Table'!$B$8:$B$1048576, 0)))</f>
        <v/>
      </c>
      <c r="H398" s="91"/>
      <c r="I398" s="93"/>
      <c r="J398" s="94"/>
      <c r="K398" s="94"/>
      <c r="L398" s="94"/>
      <c r="M398" s="94"/>
      <c r="N398" s="94"/>
      <c r="O398" s="94"/>
      <c r="P398" s="95" t="str" cm="1">
        <f t="array" ref="P398">IF($C398="","",IF(I398="Yes",
           IF($B398=MATCH(MAX((IF($E$23:$E$522="",0,$E$23:$E$522))*(--($G$23:$G$522=$G398))*(--($I$23:$I$522="Yes"))),
                                                        (IF($E$23:$E$522="",0,$E$23:$E$522))*(--($G$23:$G$522=$G398))*(--($I$23:$I$522="Yes")),0),
                1,0.5),1))</f>
        <v/>
      </c>
      <c r="Q398" s="95" t="str">
        <f t="shared" si="42"/>
        <v xml:space="preserve"> </v>
      </c>
      <c r="R398" s="95" t="str">
        <f t="shared" si="40"/>
        <v/>
      </c>
      <c r="S398" s="95" t="str">
        <f t="shared" si="46"/>
        <v/>
      </c>
      <c r="T398" s="96" t="str">
        <f t="shared" si="47"/>
        <v xml:space="preserve"> </v>
      </c>
      <c r="U398" s="91"/>
      <c r="V398" s="101" t="str">
        <f t="shared" si="48"/>
        <v xml:space="preserve"> </v>
      </c>
      <c r="W398" s="98" t="str">
        <f t="shared" si="43"/>
        <v/>
      </c>
      <c r="X398" s="102" t="str">
        <f t="shared" si="41"/>
        <v/>
      </c>
      <c r="Y398" s="94"/>
      <c r="Z398" s="103" t="str">
        <f t="shared" si="45"/>
        <v/>
      </c>
    </row>
    <row r="399" spans="2:26" x14ac:dyDescent="0.2">
      <c r="B399" s="88">
        <f t="shared" si="44"/>
        <v>377</v>
      </c>
      <c r="C399" s="89"/>
      <c r="D399" s="61" t="str">
        <f>IF($C399="", "", INDEX('EAPG Table'!$C$8:$C$1048576, MATCH($C399, 'EAPG Table'!$B$8:$B$1048576, 0)))</f>
        <v/>
      </c>
      <c r="E399" s="90" t="str">
        <f>IF($C399="", "", INDEX('EAPG Table'!$H$8:$H$1048576, MATCH($C399, 'EAPG Table'!$B$8:$B$1048576, 0)))</f>
        <v/>
      </c>
      <c r="F399" s="91" t="str">
        <f>IF($C399="", "", INDEX('EAPG Table'!$F$8:$F$1048576, MATCH($C399, 'EAPG Table'!$B$8:$B$1048576, 0)))</f>
        <v/>
      </c>
      <c r="G399" s="92" t="str">
        <f>IF($C399="", "", INDEX('EAPG Table'!$D$8:$D$1048576, MATCH($C399, 'EAPG Table'!$B$8:$B$1048576, 0)))</f>
        <v/>
      </c>
      <c r="H399" s="91"/>
      <c r="I399" s="93"/>
      <c r="J399" s="94"/>
      <c r="K399" s="94"/>
      <c r="L399" s="94"/>
      <c r="M399" s="94"/>
      <c r="N399" s="94"/>
      <c r="O399" s="94"/>
      <c r="P399" s="95" t="str" cm="1">
        <f t="array" ref="P399">IF($C399="","",IF(I399="Yes",
           IF($B399=MATCH(MAX((IF($E$23:$E$522="",0,$E$23:$E$522))*(--($G$23:$G$522=$G399))*(--($I$23:$I$522="Yes"))),
                                                        (IF($E$23:$E$522="",0,$E$23:$E$522))*(--($G$23:$G$522=$G399))*(--($I$23:$I$522="Yes")),0),
                1,0.5),1))</f>
        <v/>
      </c>
      <c r="Q399" s="95" t="str">
        <f t="shared" si="42"/>
        <v xml:space="preserve"> </v>
      </c>
      <c r="R399" s="95" t="str">
        <f t="shared" si="40"/>
        <v/>
      </c>
      <c r="S399" s="95" t="str">
        <f t="shared" si="46"/>
        <v/>
      </c>
      <c r="T399" s="96" t="str">
        <f t="shared" si="47"/>
        <v xml:space="preserve"> </v>
      </c>
      <c r="U399" s="91"/>
      <c r="V399" s="101" t="str">
        <f t="shared" si="48"/>
        <v xml:space="preserve"> </v>
      </c>
      <c r="W399" s="98" t="str">
        <f t="shared" si="43"/>
        <v/>
      </c>
      <c r="X399" s="102" t="str">
        <f t="shared" si="41"/>
        <v/>
      </c>
      <c r="Y399" s="94"/>
      <c r="Z399" s="103" t="str">
        <f t="shared" si="45"/>
        <v/>
      </c>
    </row>
    <row r="400" spans="2:26" x14ac:dyDescent="0.2">
      <c r="B400" s="88">
        <f t="shared" si="44"/>
        <v>378</v>
      </c>
      <c r="C400" s="89"/>
      <c r="D400" s="61" t="str">
        <f>IF($C400="", "", INDEX('EAPG Table'!$C$8:$C$1048576, MATCH($C400, 'EAPG Table'!$B$8:$B$1048576, 0)))</f>
        <v/>
      </c>
      <c r="E400" s="90" t="str">
        <f>IF($C400="", "", INDEX('EAPG Table'!$H$8:$H$1048576, MATCH($C400, 'EAPG Table'!$B$8:$B$1048576, 0)))</f>
        <v/>
      </c>
      <c r="F400" s="91" t="str">
        <f>IF($C400="", "", INDEX('EAPG Table'!$F$8:$F$1048576, MATCH($C400, 'EAPG Table'!$B$8:$B$1048576, 0)))</f>
        <v/>
      </c>
      <c r="G400" s="92" t="str">
        <f>IF($C400="", "", INDEX('EAPG Table'!$D$8:$D$1048576, MATCH($C400, 'EAPG Table'!$B$8:$B$1048576, 0)))</f>
        <v/>
      </c>
      <c r="H400" s="91"/>
      <c r="I400" s="93"/>
      <c r="J400" s="94"/>
      <c r="K400" s="94"/>
      <c r="L400" s="94"/>
      <c r="M400" s="94"/>
      <c r="N400" s="94"/>
      <c r="O400" s="94"/>
      <c r="P400" s="95" t="str" cm="1">
        <f t="array" ref="P400">IF($C400="","",IF(I400="Yes",
           IF($B400=MATCH(MAX((IF($E$23:$E$522="",0,$E$23:$E$522))*(--($G$23:$G$522=$G400))*(--($I$23:$I$522="Yes"))),
                                                        (IF($E$23:$E$522="",0,$E$23:$E$522))*(--($G$23:$G$522=$G400))*(--($I$23:$I$522="Yes")),0),
                1,0.5),1))</f>
        <v/>
      </c>
      <c r="Q400" s="95" t="str">
        <f t="shared" si="42"/>
        <v xml:space="preserve"> </v>
      </c>
      <c r="R400" s="95" t="str">
        <f t="shared" si="40"/>
        <v/>
      </c>
      <c r="S400" s="95" t="str">
        <f t="shared" si="46"/>
        <v/>
      </c>
      <c r="T400" s="96" t="str">
        <f t="shared" si="47"/>
        <v xml:space="preserve"> </v>
      </c>
      <c r="U400" s="91"/>
      <c r="V400" s="101" t="str">
        <f t="shared" si="48"/>
        <v xml:space="preserve"> </v>
      </c>
      <c r="W400" s="98" t="str">
        <f t="shared" si="43"/>
        <v/>
      </c>
      <c r="X400" s="102" t="str">
        <f t="shared" si="41"/>
        <v/>
      </c>
      <c r="Y400" s="94"/>
      <c r="Z400" s="103" t="str">
        <f t="shared" si="45"/>
        <v/>
      </c>
    </row>
    <row r="401" spans="2:26" x14ac:dyDescent="0.2">
      <c r="B401" s="88">
        <f t="shared" si="44"/>
        <v>379</v>
      </c>
      <c r="C401" s="89"/>
      <c r="D401" s="61" t="str">
        <f>IF($C401="", "", INDEX('EAPG Table'!$C$8:$C$1048576, MATCH($C401, 'EAPG Table'!$B$8:$B$1048576, 0)))</f>
        <v/>
      </c>
      <c r="E401" s="90" t="str">
        <f>IF($C401="", "", INDEX('EAPG Table'!$H$8:$H$1048576, MATCH($C401, 'EAPG Table'!$B$8:$B$1048576, 0)))</f>
        <v/>
      </c>
      <c r="F401" s="91" t="str">
        <f>IF($C401="", "", INDEX('EAPG Table'!$F$8:$F$1048576, MATCH($C401, 'EAPG Table'!$B$8:$B$1048576, 0)))</f>
        <v/>
      </c>
      <c r="G401" s="92" t="str">
        <f>IF($C401="", "", INDEX('EAPG Table'!$D$8:$D$1048576, MATCH($C401, 'EAPG Table'!$B$8:$B$1048576, 0)))</f>
        <v/>
      </c>
      <c r="H401" s="91"/>
      <c r="I401" s="93"/>
      <c r="J401" s="94"/>
      <c r="K401" s="94"/>
      <c r="L401" s="94"/>
      <c r="M401" s="94"/>
      <c r="N401" s="94"/>
      <c r="O401" s="94"/>
      <c r="P401" s="95" t="str" cm="1">
        <f t="array" ref="P401">IF($C401="","",IF(I401="Yes",
           IF($B401=MATCH(MAX((IF($E$23:$E$522="",0,$E$23:$E$522))*(--($G$23:$G$522=$G401))*(--($I$23:$I$522="Yes"))),
                                                        (IF($E$23:$E$522="",0,$E$23:$E$522))*(--($G$23:$G$522=$G401))*(--($I$23:$I$522="Yes")),0),
                1,0.5),1))</f>
        <v/>
      </c>
      <c r="Q401" s="95" t="str">
        <f t="shared" si="42"/>
        <v xml:space="preserve"> </v>
      </c>
      <c r="R401" s="95" t="str">
        <f t="shared" si="40"/>
        <v/>
      </c>
      <c r="S401" s="95" t="str">
        <f t="shared" si="46"/>
        <v/>
      </c>
      <c r="T401" s="96" t="str">
        <f t="shared" si="47"/>
        <v xml:space="preserve"> </v>
      </c>
      <c r="U401" s="91"/>
      <c r="V401" s="101" t="str">
        <f t="shared" si="48"/>
        <v xml:space="preserve"> </v>
      </c>
      <c r="W401" s="98" t="str">
        <f t="shared" si="43"/>
        <v/>
      </c>
      <c r="X401" s="102" t="str">
        <f t="shared" si="41"/>
        <v/>
      </c>
      <c r="Y401" s="94"/>
      <c r="Z401" s="103" t="str">
        <f t="shared" si="45"/>
        <v/>
      </c>
    </row>
    <row r="402" spans="2:26" x14ac:dyDescent="0.2">
      <c r="B402" s="104">
        <f t="shared" si="44"/>
        <v>380</v>
      </c>
      <c r="C402" s="105"/>
      <c r="D402" s="106" t="str">
        <f>IF($C402="", "", INDEX('EAPG Table'!$C$8:$C$1048576, MATCH($C402, 'EAPG Table'!$B$8:$B$1048576, 0)))</f>
        <v/>
      </c>
      <c r="E402" s="107" t="str">
        <f>IF($C402="", "", INDEX('EAPG Table'!$H$8:$H$1048576, MATCH($C402, 'EAPG Table'!$B$8:$B$1048576, 0)))</f>
        <v/>
      </c>
      <c r="F402" s="108" t="str">
        <f>IF($C402="", "", INDEX('EAPG Table'!$F$8:$F$1048576, MATCH($C402, 'EAPG Table'!$B$8:$B$1048576, 0)))</f>
        <v/>
      </c>
      <c r="G402" s="109" t="str">
        <f>IF($C402="", "", INDEX('EAPG Table'!$D$8:$D$1048576, MATCH($C402, 'EAPG Table'!$B$8:$B$1048576, 0)))</f>
        <v/>
      </c>
      <c r="H402" s="108"/>
      <c r="I402" s="110"/>
      <c r="J402" s="111"/>
      <c r="K402" s="111"/>
      <c r="L402" s="111"/>
      <c r="M402" s="111"/>
      <c r="N402" s="111"/>
      <c r="O402" s="111"/>
      <c r="P402" s="112" t="str" cm="1">
        <f t="array" ref="P402">IF($C402="","",IF(I402="Yes",
           IF($B402=MATCH(MAX((IF($E$23:$E$522="",0,$E$23:$E$522))*(--($G$23:$G$522=$G402))*(--($I$23:$I$522="Yes"))),
                                                        (IF($E$23:$E$522="",0,$E$23:$E$522))*(--($G$23:$G$522=$G402))*(--($I$23:$I$522="Yes")),0),
                1,0.5),1))</f>
        <v/>
      </c>
      <c r="Q402" s="112" t="str">
        <f t="shared" si="42"/>
        <v xml:space="preserve"> </v>
      </c>
      <c r="R402" s="112" t="str">
        <f t="shared" si="40"/>
        <v/>
      </c>
      <c r="S402" s="112" t="str">
        <f t="shared" si="46"/>
        <v/>
      </c>
      <c r="T402" s="113" t="str">
        <f t="shared" si="47"/>
        <v xml:space="preserve"> </v>
      </c>
      <c r="U402" s="108"/>
      <c r="V402" s="114" t="str">
        <f t="shared" si="48"/>
        <v xml:space="preserve"> </v>
      </c>
      <c r="W402" s="115" t="str">
        <f t="shared" si="43"/>
        <v/>
      </c>
      <c r="X402" s="116" t="str">
        <f t="shared" si="41"/>
        <v/>
      </c>
      <c r="Y402" s="111"/>
      <c r="Z402" s="117" t="str">
        <f t="shared" si="45"/>
        <v/>
      </c>
    </row>
    <row r="403" spans="2:26" x14ac:dyDescent="0.2">
      <c r="B403" s="88">
        <f t="shared" si="44"/>
        <v>381</v>
      </c>
      <c r="C403" s="89"/>
      <c r="D403" s="61" t="str">
        <f>IF($C403="", "", INDEX('EAPG Table'!$C$8:$C$1048576, MATCH($C403, 'EAPG Table'!$B$8:$B$1048576, 0)))</f>
        <v/>
      </c>
      <c r="E403" s="90" t="str">
        <f>IF($C403="", "", INDEX('EAPG Table'!$H$8:$H$1048576, MATCH($C403, 'EAPG Table'!$B$8:$B$1048576, 0)))</f>
        <v/>
      </c>
      <c r="F403" s="91" t="str">
        <f>IF($C403="", "", INDEX('EAPG Table'!$F$8:$F$1048576, MATCH($C403, 'EAPG Table'!$B$8:$B$1048576, 0)))</f>
        <v/>
      </c>
      <c r="G403" s="92" t="str">
        <f>IF($C403="", "", INDEX('EAPG Table'!$D$8:$D$1048576, MATCH($C403, 'EAPG Table'!$B$8:$B$1048576, 0)))</f>
        <v/>
      </c>
      <c r="H403" s="91"/>
      <c r="I403" s="93"/>
      <c r="J403" s="94"/>
      <c r="K403" s="94"/>
      <c r="L403" s="94"/>
      <c r="M403" s="94"/>
      <c r="N403" s="94"/>
      <c r="O403" s="94"/>
      <c r="P403" s="95" t="str" cm="1">
        <f t="array" ref="P403">IF($C403="","",IF(I403="Yes",
           IF($B403=MATCH(MAX((IF($E$23:$E$522="",0,$E$23:$E$522))*(--($G$23:$G$522=$G403))*(--($I$23:$I$522="Yes"))),
                                                        (IF($E$23:$E$522="",0,$E$23:$E$522))*(--($G$23:$G$522=$G403))*(--($I$23:$I$522="Yes")),0),
                1,0.5),1))</f>
        <v/>
      </c>
      <c r="Q403" s="95" t="str">
        <f t="shared" si="42"/>
        <v xml:space="preserve"> </v>
      </c>
      <c r="R403" s="95" t="str">
        <f t="shared" si="40"/>
        <v/>
      </c>
      <c r="S403" s="95" t="str">
        <f t="shared" si="46"/>
        <v/>
      </c>
      <c r="T403" s="96" t="str">
        <f t="shared" si="47"/>
        <v xml:space="preserve"> </v>
      </c>
      <c r="U403" s="91"/>
      <c r="V403" s="101" t="str">
        <f t="shared" si="48"/>
        <v xml:space="preserve"> </v>
      </c>
      <c r="W403" s="98" t="str">
        <f t="shared" si="43"/>
        <v/>
      </c>
      <c r="X403" s="102" t="str">
        <f t="shared" si="41"/>
        <v/>
      </c>
      <c r="Y403" s="94"/>
      <c r="Z403" s="103" t="str">
        <f t="shared" si="45"/>
        <v/>
      </c>
    </row>
    <row r="404" spans="2:26" x14ac:dyDescent="0.2">
      <c r="B404" s="88">
        <f t="shared" si="44"/>
        <v>382</v>
      </c>
      <c r="C404" s="89"/>
      <c r="D404" s="61" t="str">
        <f>IF($C404="", "", INDEX('EAPG Table'!$C$8:$C$1048576, MATCH($C404, 'EAPG Table'!$B$8:$B$1048576, 0)))</f>
        <v/>
      </c>
      <c r="E404" s="90" t="str">
        <f>IF($C404="", "", INDEX('EAPG Table'!$H$8:$H$1048576, MATCH($C404, 'EAPG Table'!$B$8:$B$1048576, 0)))</f>
        <v/>
      </c>
      <c r="F404" s="91" t="str">
        <f>IF($C404="", "", INDEX('EAPG Table'!$F$8:$F$1048576, MATCH($C404, 'EAPG Table'!$B$8:$B$1048576, 0)))</f>
        <v/>
      </c>
      <c r="G404" s="92" t="str">
        <f>IF($C404="", "", INDEX('EAPG Table'!$D$8:$D$1048576, MATCH($C404, 'EAPG Table'!$B$8:$B$1048576, 0)))</f>
        <v/>
      </c>
      <c r="H404" s="91"/>
      <c r="I404" s="93"/>
      <c r="J404" s="94"/>
      <c r="K404" s="94"/>
      <c r="L404" s="94"/>
      <c r="M404" s="94"/>
      <c r="N404" s="94"/>
      <c r="O404" s="94"/>
      <c r="P404" s="95" t="str" cm="1">
        <f t="array" ref="P404">IF($C404="","",IF(I404="Yes",
           IF($B404=MATCH(MAX((IF($E$23:$E$522="",0,$E$23:$E$522))*(--($G$23:$G$522=$G404))*(--($I$23:$I$522="Yes"))),
                                                        (IF($E$23:$E$522="",0,$E$23:$E$522))*(--($G$23:$G$522=$G404))*(--($I$23:$I$522="Yes")),0),
                1,0.5),1))</f>
        <v/>
      </c>
      <c r="Q404" s="95" t="str">
        <f t="shared" si="42"/>
        <v xml:space="preserve"> </v>
      </c>
      <c r="R404" s="95" t="str">
        <f t="shared" si="40"/>
        <v/>
      </c>
      <c r="S404" s="95" t="str">
        <f t="shared" si="46"/>
        <v/>
      </c>
      <c r="T404" s="96" t="str">
        <f t="shared" si="47"/>
        <v xml:space="preserve"> </v>
      </c>
      <c r="U404" s="91"/>
      <c r="V404" s="101" t="str">
        <f t="shared" si="48"/>
        <v xml:space="preserve"> </v>
      </c>
      <c r="W404" s="98" t="str">
        <f t="shared" si="43"/>
        <v/>
      </c>
      <c r="X404" s="102" t="str">
        <f t="shared" si="41"/>
        <v/>
      </c>
      <c r="Y404" s="94"/>
      <c r="Z404" s="103" t="str">
        <f t="shared" si="45"/>
        <v/>
      </c>
    </row>
    <row r="405" spans="2:26" x14ac:dyDescent="0.2">
      <c r="B405" s="88">
        <f t="shared" si="44"/>
        <v>383</v>
      </c>
      <c r="C405" s="89"/>
      <c r="D405" s="61" t="str">
        <f>IF($C405="", "", INDEX('EAPG Table'!$C$8:$C$1048576, MATCH($C405, 'EAPG Table'!$B$8:$B$1048576, 0)))</f>
        <v/>
      </c>
      <c r="E405" s="90" t="str">
        <f>IF($C405="", "", INDEX('EAPG Table'!$H$8:$H$1048576, MATCH($C405, 'EAPG Table'!$B$8:$B$1048576, 0)))</f>
        <v/>
      </c>
      <c r="F405" s="91" t="str">
        <f>IF($C405="", "", INDEX('EAPG Table'!$F$8:$F$1048576, MATCH($C405, 'EAPG Table'!$B$8:$B$1048576, 0)))</f>
        <v/>
      </c>
      <c r="G405" s="92" t="str">
        <f>IF($C405="", "", INDEX('EAPG Table'!$D$8:$D$1048576, MATCH($C405, 'EAPG Table'!$B$8:$B$1048576, 0)))</f>
        <v/>
      </c>
      <c r="H405" s="91"/>
      <c r="I405" s="93"/>
      <c r="J405" s="94"/>
      <c r="K405" s="94"/>
      <c r="L405" s="94"/>
      <c r="M405" s="94"/>
      <c r="N405" s="94"/>
      <c r="O405" s="94"/>
      <c r="P405" s="95" t="str" cm="1">
        <f t="array" ref="P405">IF($C405="","",IF(I405="Yes",
           IF($B405=MATCH(MAX((IF($E$23:$E$522="",0,$E$23:$E$522))*(--($G$23:$G$522=$G405))*(--($I$23:$I$522="Yes"))),
                                                        (IF($E$23:$E$522="",0,$E$23:$E$522))*(--($G$23:$G$522=$G405))*(--($I$23:$I$522="Yes")),0),
                1,0.5),1))</f>
        <v/>
      </c>
      <c r="Q405" s="95" t="str">
        <f t="shared" si="42"/>
        <v xml:space="preserve"> </v>
      </c>
      <c r="R405" s="95" t="str">
        <f t="shared" si="40"/>
        <v/>
      </c>
      <c r="S405" s="95" t="str">
        <f t="shared" si="46"/>
        <v/>
      </c>
      <c r="T405" s="96" t="str">
        <f t="shared" si="47"/>
        <v xml:space="preserve"> </v>
      </c>
      <c r="U405" s="91"/>
      <c r="V405" s="101" t="str">
        <f t="shared" si="48"/>
        <v xml:space="preserve"> </v>
      </c>
      <c r="W405" s="98" t="str">
        <f t="shared" si="43"/>
        <v/>
      </c>
      <c r="X405" s="102" t="str">
        <f t="shared" si="41"/>
        <v/>
      </c>
      <c r="Y405" s="94"/>
      <c r="Z405" s="103" t="str">
        <f t="shared" si="45"/>
        <v/>
      </c>
    </row>
    <row r="406" spans="2:26" x14ac:dyDescent="0.2">
      <c r="B406" s="88">
        <f t="shared" si="44"/>
        <v>384</v>
      </c>
      <c r="C406" s="89"/>
      <c r="D406" s="61" t="str">
        <f>IF($C406="", "", INDEX('EAPG Table'!$C$8:$C$1048576, MATCH($C406, 'EAPG Table'!$B$8:$B$1048576, 0)))</f>
        <v/>
      </c>
      <c r="E406" s="90" t="str">
        <f>IF($C406="", "", INDEX('EAPG Table'!$H$8:$H$1048576, MATCH($C406, 'EAPG Table'!$B$8:$B$1048576, 0)))</f>
        <v/>
      </c>
      <c r="F406" s="91" t="str">
        <f>IF($C406="", "", INDEX('EAPG Table'!$F$8:$F$1048576, MATCH($C406, 'EAPG Table'!$B$8:$B$1048576, 0)))</f>
        <v/>
      </c>
      <c r="G406" s="92" t="str">
        <f>IF($C406="", "", INDEX('EAPG Table'!$D$8:$D$1048576, MATCH($C406, 'EAPG Table'!$B$8:$B$1048576, 0)))</f>
        <v/>
      </c>
      <c r="H406" s="91"/>
      <c r="I406" s="93"/>
      <c r="J406" s="94"/>
      <c r="K406" s="94"/>
      <c r="L406" s="94"/>
      <c r="M406" s="94"/>
      <c r="N406" s="94"/>
      <c r="O406" s="94"/>
      <c r="P406" s="95" t="str" cm="1">
        <f t="array" ref="P406">IF($C406="","",IF(I406="Yes",
           IF($B406=MATCH(MAX((IF($E$23:$E$522="",0,$E$23:$E$522))*(--($G$23:$G$522=$G406))*(--($I$23:$I$522="Yes"))),
                                                        (IF($E$23:$E$522="",0,$E$23:$E$522))*(--($G$23:$G$522=$G406))*(--($I$23:$I$522="Yes")),0),
                1,0.5),1))</f>
        <v/>
      </c>
      <c r="Q406" s="95" t="str">
        <f t="shared" si="42"/>
        <v xml:space="preserve"> </v>
      </c>
      <c r="R406" s="95" t="str">
        <f t="shared" si="40"/>
        <v/>
      </c>
      <c r="S406" s="95" t="str">
        <f t="shared" si="46"/>
        <v/>
      </c>
      <c r="T406" s="96" t="str">
        <f t="shared" si="47"/>
        <v xml:space="preserve"> </v>
      </c>
      <c r="U406" s="91"/>
      <c r="V406" s="101" t="str">
        <f t="shared" si="48"/>
        <v xml:space="preserve"> </v>
      </c>
      <c r="W406" s="98" t="str">
        <f t="shared" si="43"/>
        <v/>
      </c>
      <c r="X406" s="102" t="str">
        <f t="shared" si="41"/>
        <v/>
      </c>
      <c r="Y406" s="94"/>
      <c r="Z406" s="103" t="str">
        <f t="shared" si="45"/>
        <v/>
      </c>
    </row>
    <row r="407" spans="2:26" x14ac:dyDescent="0.2">
      <c r="B407" s="104">
        <f t="shared" si="44"/>
        <v>385</v>
      </c>
      <c r="C407" s="105"/>
      <c r="D407" s="106" t="str">
        <f>IF($C407="", "", INDEX('EAPG Table'!$C$8:$C$1048576, MATCH($C407, 'EAPG Table'!$B$8:$B$1048576, 0)))</f>
        <v/>
      </c>
      <c r="E407" s="107" t="str">
        <f>IF($C407="", "", INDEX('EAPG Table'!$H$8:$H$1048576, MATCH($C407, 'EAPG Table'!$B$8:$B$1048576, 0)))</f>
        <v/>
      </c>
      <c r="F407" s="108" t="str">
        <f>IF($C407="", "", INDEX('EAPG Table'!$F$8:$F$1048576, MATCH($C407, 'EAPG Table'!$B$8:$B$1048576, 0)))</f>
        <v/>
      </c>
      <c r="G407" s="109" t="str">
        <f>IF($C407="", "", INDEX('EAPG Table'!$D$8:$D$1048576, MATCH($C407, 'EAPG Table'!$B$8:$B$1048576, 0)))</f>
        <v/>
      </c>
      <c r="H407" s="108"/>
      <c r="I407" s="110"/>
      <c r="J407" s="111"/>
      <c r="K407" s="111"/>
      <c r="L407" s="111"/>
      <c r="M407" s="111"/>
      <c r="N407" s="111"/>
      <c r="O407" s="111"/>
      <c r="P407" s="112" t="str" cm="1">
        <f t="array" ref="P407">IF($C407="","",IF(I407="Yes",
           IF($B407=MATCH(MAX((IF($E$23:$E$522="",0,$E$23:$E$522))*(--($G$23:$G$522=$G407))*(--($I$23:$I$522="Yes"))),
                                                        (IF($E$23:$E$522="",0,$E$23:$E$522))*(--($G$23:$G$522=$G407))*(--($I$23:$I$522="Yes")),0),
                1,0.5),1))</f>
        <v/>
      </c>
      <c r="Q407" s="112" t="str">
        <f t="shared" si="42"/>
        <v xml:space="preserve"> </v>
      </c>
      <c r="R407" s="112" t="str">
        <f t="shared" ref="R407:R470" si="49">IF($C407="","",IF(M407="Yes",0.5,1))</f>
        <v/>
      </c>
      <c r="S407" s="112" t="str">
        <f t="shared" si="46"/>
        <v/>
      </c>
      <c r="T407" s="113" t="str">
        <f t="shared" si="47"/>
        <v xml:space="preserve"> </v>
      </c>
      <c r="U407" s="108"/>
      <c r="V407" s="114" t="str">
        <f t="shared" si="48"/>
        <v xml:space="preserve"> </v>
      </c>
      <c r="W407" s="115" t="str">
        <f t="shared" si="43"/>
        <v/>
      </c>
      <c r="X407" s="116" t="str">
        <f t="shared" ref="X407:X470" si="50">IF($C407="","",$D$16)</f>
        <v/>
      </c>
      <c r="Y407" s="111"/>
      <c r="Z407" s="117" t="str">
        <f t="shared" si="45"/>
        <v/>
      </c>
    </row>
    <row r="408" spans="2:26" x14ac:dyDescent="0.2">
      <c r="B408" s="88">
        <f t="shared" si="44"/>
        <v>386</v>
      </c>
      <c r="C408" s="89"/>
      <c r="D408" s="61" t="str">
        <f>IF($C408="", "", INDEX('EAPG Table'!$C$8:$C$1048576, MATCH($C408, 'EAPG Table'!$B$8:$B$1048576, 0)))</f>
        <v/>
      </c>
      <c r="E408" s="90" t="str">
        <f>IF($C408="", "", INDEX('EAPG Table'!$H$8:$H$1048576, MATCH($C408, 'EAPG Table'!$B$8:$B$1048576, 0)))</f>
        <v/>
      </c>
      <c r="F408" s="91" t="str">
        <f>IF($C408="", "", INDEX('EAPG Table'!$F$8:$F$1048576, MATCH($C408, 'EAPG Table'!$B$8:$B$1048576, 0)))</f>
        <v/>
      </c>
      <c r="G408" s="92" t="str">
        <f>IF($C408="", "", INDEX('EAPG Table'!$D$8:$D$1048576, MATCH($C408, 'EAPG Table'!$B$8:$B$1048576, 0)))</f>
        <v/>
      </c>
      <c r="H408" s="91"/>
      <c r="I408" s="93"/>
      <c r="J408" s="94"/>
      <c r="K408" s="94"/>
      <c r="L408" s="94"/>
      <c r="M408" s="94"/>
      <c r="N408" s="94"/>
      <c r="O408" s="94"/>
      <c r="P408" s="95" t="str" cm="1">
        <f t="array" ref="P408">IF($C408="","",IF(I408="Yes",
           IF($B408=MATCH(MAX((IF($E$23:$E$522="",0,$E$23:$E$522))*(--($G$23:$G$522=$G408))*(--($I$23:$I$522="Yes"))),
                                                        (IF($E$23:$E$522="",0,$E$23:$E$522))*(--($G$23:$G$522=$G408))*(--($I$23:$I$522="Yes")),0),
                1,0.5),1))</f>
        <v/>
      </c>
      <c r="Q408" s="95" t="str">
        <f t="shared" ref="Q408:Q471" si="51">IF($C408=""," ",IF(OR(J408="Yes",K408="Yes",L408="Yes"),0,1))</f>
        <v xml:space="preserve"> </v>
      </c>
      <c r="R408" s="95" t="str">
        <f t="shared" si="49"/>
        <v/>
      </c>
      <c r="S408" s="95" t="str">
        <f t="shared" si="46"/>
        <v/>
      </c>
      <c r="T408" s="96" t="str">
        <f t="shared" si="47"/>
        <v xml:space="preserve"> </v>
      </c>
      <c r="U408" s="91"/>
      <c r="V408" s="101" t="str">
        <f t="shared" si="48"/>
        <v xml:space="preserve"> </v>
      </c>
      <c r="W408" s="98" t="str">
        <f t="shared" ref="W408:W471" si="52">IF($C408="", "", PRODUCT($P408:$T408))</f>
        <v/>
      </c>
      <c r="X408" s="102" t="str">
        <f t="shared" si="50"/>
        <v/>
      </c>
      <c r="Y408" s="94"/>
      <c r="Z408" s="103" t="str">
        <f t="shared" si="45"/>
        <v/>
      </c>
    </row>
    <row r="409" spans="2:26" x14ac:dyDescent="0.2">
      <c r="B409" s="88">
        <f t="shared" ref="B409:B472" si="53">B408+1</f>
        <v>387</v>
      </c>
      <c r="C409" s="89"/>
      <c r="D409" s="61" t="str">
        <f>IF($C409="", "", INDEX('EAPG Table'!$C$8:$C$1048576, MATCH($C409, 'EAPG Table'!$B$8:$B$1048576, 0)))</f>
        <v/>
      </c>
      <c r="E409" s="90" t="str">
        <f>IF($C409="", "", INDEX('EAPG Table'!$H$8:$H$1048576, MATCH($C409, 'EAPG Table'!$B$8:$B$1048576, 0)))</f>
        <v/>
      </c>
      <c r="F409" s="91" t="str">
        <f>IF($C409="", "", INDEX('EAPG Table'!$F$8:$F$1048576, MATCH($C409, 'EAPG Table'!$B$8:$B$1048576, 0)))</f>
        <v/>
      </c>
      <c r="G409" s="92" t="str">
        <f>IF($C409="", "", INDEX('EAPG Table'!$D$8:$D$1048576, MATCH($C409, 'EAPG Table'!$B$8:$B$1048576, 0)))</f>
        <v/>
      </c>
      <c r="H409" s="91"/>
      <c r="I409" s="93"/>
      <c r="J409" s="94"/>
      <c r="K409" s="94"/>
      <c r="L409" s="94"/>
      <c r="M409" s="94"/>
      <c r="N409" s="94"/>
      <c r="O409" s="94"/>
      <c r="P409" s="95" t="str" cm="1">
        <f t="array" ref="P409">IF($C409="","",IF(I409="Yes",
           IF($B409=MATCH(MAX((IF($E$23:$E$522="",0,$E$23:$E$522))*(--($G$23:$G$522=$G409))*(--($I$23:$I$522="Yes"))),
                                                        (IF($E$23:$E$522="",0,$E$23:$E$522))*(--($G$23:$G$522=$G409))*(--($I$23:$I$522="Yes")),0),
                1,0.5),1))</f>
        <v/>
      </c>
      <c r="Q409" s="95" t="str">
        <f t="shared" si="51"/>
        <v xml:space="preserve"> </v>
      </c>
      <c r="R409" s="95" t="str">
        <f t="shared" si="49"/>
        <v/>
      </c>
      <c r="S409" s="95" t="str">
        <f t="shared" si="46"/>
        <v/>
      </c>
      <c r="T409" s="96" t="str">
        <f t="shared" si="47"/>
        <v xml:space="preserve"> </v>
      </c>
      <c r="U409" s="91"/>
      <c r="V409" s="101" t="str">
        <f t="shared" si="48"/>
        <v xml:space="preserve"> </v>
      </c>
      <c r="W409" s="98" t="str">
        <f t="shared" si="52"/>
        <v/>
      </c>
      <c r="X409" s="102" t="str">
        <f t="shared" si="50"/>
        <v/>
      </c>
      <c r="Y409" s="94"/>
      <c r="Z409" s="103" t="str">
        <f t="shared" si="45"/>
        <v/>
      </c>
    </row>
    <row r="410" spans="2:26" x14ac:dyDescent="0.2">
      <c r="B410" s="88">
        <f t="shared" si="53"/>
        <v>388</v>
      </c>
      <c r="C410" s="89"/>
      <c r="D410" s="61" t="str">
        <f>IF($C410="", "", INDEX('EAPG Table'!$C$8:$C$1048576, MATCH($C410, 'EAPG Table'!$B$8:$B$1048576, 0)))</f>
        <v/>
      </c>
      <c r="E410" s="90" t="str">
        <f>IF($C410="", "", INDEX('EAPG Table'!$H$8:$H$1048576, MATCH($C410, 'EAPG Table'!$B$8:$B$1048576, 0)))</f>
        <v/>
      </c>
      <c r="F410" s="91" t="str">
        <f>IF($C410="", "", INDEX('EAPG Table'!$F$8:$F$1048576, MATCH($C410, 'EAPG Table'!$B$8:$B$1048576, 0)))</f>
        <v/>
      </c>
      <c r="G410" s="92" t="str">
        <f>IF($C410="", "", INDEX('EAPG Table'!$D$8:$D$1048576, MATCH($C410, 'EAPG Table'!$B$8:$B$1048576, 0)))</f>
        <v/>
      </c>
      <c r="H410" s="91"/>
      <c r="I410" s="93"/>
      <c r="J410" s="94"/>
      <c r="K410" s="94"/>
      <c r="L410" s="94"/>
      <c r="M410" s="94"/>
      <c r="N410" s="94"/>
      <c r="O410" s="94"/>
      <c r="P410" s="95" t="str" cm="1">
        <f t="array" ref="P410">IF($C410="","",IF(I410="Yes",
           IF($B410=MATCH(MAX((IF($E$23:$E$522="",0,$E$23:$E$522))*(--($G$23:$G$522=$G410))*(--($I$23:$I$522="Yes"))),
                                                        (IF($E$23:$E$522="",0,$E$23:$E$522))*(--($G$23:$G$522=$G410))*(--($I$23:$I$522="Yes")),0),
                1,0.5),1))</f>
        <v/>
      </c>
      <c r="Q410" s="95" t="str">
        <f t="shared" si="51"/>
        <v xml:space="preserve"> </v>
      </c>
      <c r="R410" s="95" t="str">
        <f t="shared" si="49"/>
        <v/>
      </c>
      <c r="S410" s="95" t="str">
        <f t="shared" si="46"/>
        <v/>
      </c>
      <c r="T410" s="96" t="str">
        <f t="shared" si="47"/>
        <v xml:space="preserve"> </v>
      </c>
      <c r="U410" s="91"/>
      <c r="V410" s="101" t="str">
        <f t="shared" si="48"/>
        <v xml:space="preserve"> </v>
      </c>
      <c r="W410" s="98" t="str">
        <f t="shared" si="52"/>
        <v/>
      </c>
      <c r="X410" s="102" t="str">
        <f t="shared" si="50"/>
        <v/>
      </c>
      <c r="Y410" s="94"/>
      <c r="Z410" s="103" t="str">
        <f t="shared" si="45"/>
        <v/>
      </c>
    </row>
    <row r="411" spans="2:26" x14ac:dyDescent="0.2">
      <c r="B411" s="88">
        <f t="shared" si="53"/>
        <v>389</v>
      </c>
      <c r="C411" s="89"/>
      <c r="D411" s="61" t="str">
        <f>IF($C411="", "", INDEX('EAPG Table'!$C$8:$C$1048576, MATCH($C411, 'EAPG Table'!$B$8:$B$1048576, 0)))</f>
        <v/>
      </c>
      <c r="E411" s="90" t="str">
        <f>IF($C411="", "", INDEX('EAPG Table'!$H$8:$H$1048576, MATCH($C411, 'EAPG Table'!$B$8:$B$1048576, 0)))</f>
        <v/>
      </c>
      <c r="F411" s="91" t="str">
        <f>IF($C411="", "", INDEX('EAPG Table'!$F$8:$F$1048576, MATCH($C411, 'EAPG Table'!$B$8:$B$1048576, 0)))</f>
        <v/>
      </c>
      <c r="G411" s="92" t="str">
        <f>IF($C411="", "", INDEX('EAPG Table'!$D$8:$D$1048576, MATCH($C411, 'EAPG Table'!$B$8:$B$1048576, 0)))</f>
        <v/>
      </c>
      <c r="H411" s="91"/>
      <c r="I411" s="93"/>
      <c r="J411" s="94"/>
      <c r="K411" s="94"/>
      <c r="L411" s="94"/>
      <c r="M411" s="94"/>
      <c r="N411" s="94"/>
      <c r="O411" s="94"/>
      <c r="P411" s="95" t="str" cm="1">
        <f t="array" ref="P411">IF($C411="","",IF(I411="Yes",
           IF($B411=MATCH(MAX((IF($E$23:$E$522="",0,$E$23:$E$522))*(--($G$23:$G$522=$G411))*(--($I$23:$I$522="Yes"))),
                                                        (IF($E$23:$E$522="",0,$E$23:$E$522))*(--($G$23:$G$522=$G411))*(--($I$23:$I$522="Yes")),0),
                1,0.5),1))</f>
        <v/>
      </c>
      <c r="Q411" s="95" t="str">
        <f t="shared" si="51"/>
        <v xml:space="preserve"> </v>
      </c>
      <c r="R411" s="95" t="str">
        <f t="shared" si="49"/>
        <v/>
      </c>
      <c r="S411" s="95" t="str">
        <f t="shared" si="46"/>
        <v/>
      </c>
      <c r="T411" s="96" t="str">
        <f t="shared" si="47"/>
        <v xml:space="preserve"> </v>
      </c>
      <c r="U411" s="91"/>
      <c r="V411" s="101" t="str">
        <f t="shared" si="48"/>
        <v xml:space="preserve"> </v>
      </c>
      <c r="W411" s="98" t="str">
        <f t="shared" si="52"/>
        <v/>
      </c>
      <c r="X411" s="102" t="str">
        <f t="shared" si="50"/>
        <v/>
      </c>
      <c r="Y411" s="94"/>
      <c r="Z411" s="103" t="str">
        <f t="shared" si="45"/>
        <v/>
      </c>
    </row>
    <row r="412" spans="2:26" x14ac:dyDescent="0.2">
      <c r="B412" s="104">
        <f t="shared" si="53"/>
        <v>390</v>
      </c>
      <c r="C412" s="105"/>
      <c r="D412" s="106" t="str">
        <f>IF($C412="", "", INDEX('EAPG Table'!$C$8:$C$1048576, MATCH($C412, 'EAPG Table'!$B$8:$B$1048576, 0)))</f>
        <v/>
      </c>
      <c r="E412" s="107" t="str">
        <f>IF($C412="", "", INDEX('EAPG Table'!$H$8:$H$1048576, MATCH($C412, 'EAPG Table'!$B$8:$B$1048576, 0)))</f>
        <v/>
      </c>
      <c r="F412" s="108" t="str">
        <f>IF($C412="", "", INDEX('EAPG Table'!$F$8:$F$1048576, MATCH($C412, 'EAPG Table'!$B$8:$B$1048576, 0)))</f>
        <v/>
      </c>
      <c r="G412" s="109" t="str">
        <f>IF($C412="", "", INDEX('EAPG Table'!$D$8:$D$1048576, MATCH($C412, 'EAPG Table'!$B$8:$B$1048576, 0)))</f>
        <v/>
      </c>
      <c r="H412" s="108"/>
      <c r="I412" s="110"/>
      <c r="J412" s="111"/>
      <c r="K412" s="111"/>
      <c r="L412" s="111"/>
      <c r="M412" s="111"/>
      <c r="N412" s="111"/>
      <c r="O412" s="111"/>
      <c r="P412" s="112" t="str" cm="1">
        <f t="array" ref="P412">IF($C412="","",IF(I412="Yes",
           IF($B412=MATCH(MAX((IF($E$23:$E$522="",0,$E$23:$E$522))*(--($G$23:$G$522=$G412))*(--($I$23:$I$522="Yes"))),
                                                        (IF($E$23:$E$522="",0,$E$23:$E$522))*(--($G$23:$G$522=$G412))*(--($I$23:$I$522="Yes")),0),
                1,0.5),1))</f>
        <v/>
      </c>
      <c r="Q412" s="112" t="str">
        <f t="shared" si="51"/>
        <v xml:space="preserve"> </v>
      </c>
      <c r="R412" s="112" t="str">
        <f t="shared" si="49"/>
        <v/>
      </c>
      <c r="S412" s="112" t="str">
        <f t="shared" si="46"/>
        <v/>
      </c>
      <c r="T412" s="113" t="str">
        <f t="shared" si="47"/>
        <v xml:space="preserve"> </v>
      </c>
      <c r="U412" s="108"/>
      <c r="V412" s="114" t="str">
        <f t="shared" si="48"/>
        <v xml:space="preserve"> </v>
      </c>
      <c r="W412" s="115" t="str">
        <f t="shared" si="52"/>
        <v/>
      </c>
      <c r="X412" s="116" t="str">
        <f t="shared" si="50"/>
        <v/>
      </c>
      <c r="Y412" s="111"/>
      <c r="Z412" s="117" t="str">
        <f t="shared" si="45"/>
        <v/>
      </c>
    </row>
    <row r="413" spans="2:26" x14ac:dyDescent="0.2">
      <c r="B413" s="88">
        <f t="shared" si="53"/>
        <v>391</v>
      </c>
      <c r="C413" s="89"/>
      <c r="D413" s="61" t="str">
        <f>IF($C413="", "", INDEX('EAPG Table'!$C$8:$C$1048576, MATCH($C413, 'EAPG Table'!$B$8:$B$1048576, 0)))</f>
        <v/>
      </c>
      <c r="E413" s="90" t="str">
        <f>IF($C413="", "", INDEX('EAPG Table'!$H$8:$H$1048576, MATCH($C413, 'EAPG Table'!$B$8:$B$1048576, 0)))</f>
        <v/>
      </c>
      <c r="F413" s="91" t="str">
        <f>IF($C413="", "", INDEX('EAPG Table'!$F$8:$F$1048576, MATCH($C413, 'EAPG Table'!$B$8:$B$1048576, 0)))</f>
        <v/>
      </c>
      <c r="G413" s="92" t="str">
        <f>IF($C413="", "", INDEX('EAPG Table'!$D$8:$D$1048576, MATCH($C413, 'EAPG Table'!$B$8:$B$1048576, 0)))</f>
        <v/>
      </c>
      <c r="H413" s="91"/>
      <c r="I413" s="93"/>
      <c r="J413" s="94"/>
      <c r="K413" s="94"/>
      <c r="L413" s="94"/>
      <c r="M413" s="94"/>
      <c r="N413" s="94"/>
      <c r="O413" s="94"/>
      <c r="P413" s="95" t="str" cm="1">
        <f t="array" ref="P413">IF($C413="","",IF(I413="Yes",
           IF($B413=MATCH(MAX((IF($E$23:$E$522="",0,$E$23:$E$522))*(--($G$23:$G$522=$G413))*(--($I$23:$I$522="Yes"))),
                                                        (IF($E$23:$E$522="",0,$E$23:$E$522))*(--($G$23:$G$522=$G413))*(--($I$23:$I$522="Yes")),0),
                1,0.5),1))</f>
        <v/>
      </c>
      <c r="Q413" s="95" t="str">
        <f t="shared" si="51"/>
        <v xml:space="preserve"> </v>
      </c>
      <c r="R413" s="95" t="str">
        <f t="shared" si="49"/>
        <v/>
      </c>
      <c r="S413" s="95" t="str">
        <f t="shared" si="46"/>
        <v/>
      </c>
      <c r="T413" s="96" t="str">
        <f t="shared" si="47"/>
        <v xml:space="preserve"> </v>
      </c>
      <c r="U413" s="91"/>
      <c r="V413" s="101" t="str">
        <f t="shared" si="48"/>
        <v xml:space="preserve"> </v>
      </c>
      <c r="W413" s="98" t="str">
        <f t="shared" si="52"/>
        <v/>
      </c>
      <c r="X413" s="102" t="str">
        <f t="shared" si="50"/>
        <v/>
      </c>
      <c r="Y413" s="94"/>
      <c r="Z413" s="103" t="str">
        <f t="shared" si="45"/>
        <v/>
      </c>
    </row>
    <row r="414" spans="2:26" x14ac:dyDescent="0.2">
      <c r="B414" s="88">
        <f t="shared" si="53"/>
        <v>392</v>
      </c>
      <c r="C414" s="89"/>
      <c r="D414" s="61" t="str">
        <f>IF($C414="", "", INDEX('EAPG Table'!$C$8:$C$1048576, MATCH($C414, 'EAPG Table'!$B$8:$B$1048576, 0)))</f>
        <v/>
      </c>
      <c r="E414" s="90" t="str">
        <f>IF($C414="", "", INDEX('EAPG Table'!$H$8:$H$1048576, MATCH($C414, 'EAPG Table'!$B$8:$B$1048576, 0)))</f>
        <v/>
      </c>
      <c r="F414" s="91" t="str">
        <f>IF($C414="", "", INDEX('EAPG Table'!$F$8:$F$1048576, MATCH($C414, 'EAPG Table'!$B$8:$B$1048576, 0)))</f>
        <v/>
      </c>
      <c r="G414" s="92" t="str">
        <f>IF($C414="", "", INDEX('EAPG Table'!$D$8:$D$1048576, MATCH($C414, 'EAPG Table'!$B$8:$B$1048576, 0)))</f>
        <v/>
      </c>
      <c r="H414" s="91"/>
      <c r="I414" s="93"/>
      <c r="J414" s="94"/>
      <c r="K414" s="94"/>
      <c r="L414" s="94"/>
      <c r="M414" s="94"/>
      <c r="N414" s="94"/>
      <c r="O414" s="94"/>
      <c r="P414" s="95" t="str" cm="1">
        <f t="array" ref="P414">IF($C414="","",IF(I414="Yes",
           IF($B414=MATCH(MAX((IF($E$23:$E$522="",0,$E$23:$E$522))*(--($G$23:$G$522=$G414))*(--($I$23:$I$522="Yes"))),
                                                        (IF($E$23:$E$522="",0,$E$23:$E$522))*(--($G$23:$G$522=$G414))*(--($I$23:$I$522="Yes")),0),
                1,0.5),1))</f>
        <v/>
      </c>
      <c r="Q414" s="95" t="str">
        <f t="shared" si="51"/>
        <v xml:space="preserve"> </v>
      </c>
      <c r="R414" s="95" t="str">
        <f t="shared" si="49"/>
        <v/>
      </c>
      <c r="S414" s="95" t="str">
        <f t="shared" si="46"/>
        <v/>
      </c>
      <c r="T414" s="96" t="str">
        <f t="shared" si="47"/>
        <v xml:space="preserve"> </v>
      </c>
      <c r="U414" s="91"/>
      <c r="V414" s="101" t="str">
        <f t="shared" si="48"/>
        <v xml:space="preserve"> </v>
      </c>
      <c r="W414" s="98" t="str">
        <f t="shared" si="52"/>
        <v/>
      </c>
      <c r="X414" s="102" t="str">
        <f t="shared" si="50"/>
        <v/>
      </c>
      <c r="Y414" s="94"/>
      <c r="Z414" s="103" t="str">
        <f t="shared" si="45"/>
        <v/>
      </c>
    </row>
    <row r="415" spans="2:26" x14ac:dyDescent="0.2">
      <c r="B415" s="88">
        <f t="shared" si="53"/>
        <v>393</v>
      </c>
      <c r="C415" s="89"/>
      <c r="D415" s="61" t="str">
        <f>IF($C415="", "", INDEX('EAPG Table'!$C$8:$C$1048576, MATCH($C415, 'EAPG Table'!$B$8:$B$1048576, 0)))</f>
        <v/>
      </c>
      <c r="E415" s="90" t="str">
        <f>IF($C415="", "", INDEX('EAPG Table'!$H$8:$H$1048576, MATCH($C415, 'EAPG Table'!$B$8:$B$1048576, 0)))</f>
        <v/>
      </c>
      <c r="F415" s="91" t="str">
        <f>IF($C415="", "", INDEX('EAPG Table'!$F$8:$F$1048576, MATCH($C415, 'EAPG Table'!$B$8:$B$1048576, 0)))</f>
        <v/>
      </c>
      <c r="G415" s="92" t="str">
        <f>IF($C415="", "", INDEX('EAPG Table'!$D$8:$D$1048576, MATCH($C415, 'EAPG Table'!$B$8:$B$1048576, 0)))</f>
        <v/>
      </c>
      <c r="H415" s="91"/>
      <c r="I415" s="93"/>
      <c r="J415" s="94"/>
      <c r="K415" s="94"/>
      <c r="L415" s="94"/>
      <c r="M415" s="94"/>
      <c r="N415" s="94"/>
      <c r="O415" s="94"/>
      <c r="P415" s="95" t="str" cm="1">
        <f t="array" ref="P415">IF($C415="","",IF(I415="Yes",
           IF($B415=MATCH(MAX((IF($E$23:$E$522="",0,$E$23:$E$522))*(--($G$23:$G$522=$G415))*(--($I$23:$I$522="Yes"))),
                                                        (IF($E$23:$E$522="",0,$E$23:$E$522))*(--($G$23:$G$522=$G415))*(--($I$23:$I$522="Yes")),0),
                1,0.5),1))</f>
        <v/>
      </c>
      <c r="Q415" s="95" t="str">
        <f t="shared" si="51"/>
        <v xml:space="preserve"> </v>
      </c>
      <c r="R415" s="95" t="str">
        <f t="shared" si="49"/>
        <v/>
      </c>
      <c r="S415" s="95" t="str">
        <f t="shared" si="46"/>
        <v/>
      </c>
      <c r="T415" s="96" t="str">
        <f t="shared" si="47"/>
        <v xml:space="preserve"> </v>
      </c>
      <c r="U415" s="91"/>
      <c r="V415" s="101" t="str">
        <f t="shared" si="48"/>
        <v xml:space="preserve"> </v>
      </c>
      <c r="W415" s="98" t="str">
        <f t="shared" si="52"/>
        <v/>
      </c>
      <c r="X415" s="102" t="str">
        <f t="shared" si="50"/>
        <v/>
      </c>
      <c r="Y415" s="94"/>
      <c r="Z415" s="103" t="str">
        <f t="shared" si="45"/>
        <v/>
      </c>
    </row>
    <row r="416" spans="2:26" x14ac:dyDescent="0.2">
      <c r="B416" s="88">
        <f t="shared" si="53"/>
        <v>394</v>
      </c>
      <c r="C416" s="89"/>
      <c r="D416" s="61" t="str">
        <f>IF($C416="", "", INDEX('EAPG Table'!$C$8:$C$1048576, MATCH($C416, 'EAPG Table'!$B$8:$B$1048576, 0)))</f>
        <v/>
      </c>
      <c r="E416" s="90" t="str">
        <f>IF($C416="", "", INDEX('EAPG Table'!$H$8:$H$1048576, MATCH($C416, 'EAPG Table'!$B$8:$B$1048576, 0)))</f>
        <v/>
      </c>
      <c r="F416" s="91" t="str">
        <f>IF($C416="", "", INDEX('EAPG Table'!$F$8:$F$1048576, MATCH($C416, 'EAPG Table'!$B$8:$B$1048576, 0)))</f>
        <v/>
      </c>
      <c r="G416" s="92" t="str">
        <f>IF($C416="", "", INDEX('EAPG Table'!$D$8:$D$1048576, MATCH($C416, 'EAPG Table'!$B$8:$B$1048576, 0)))</f>
        <v/>
      </c>
      <c r="H416" s="91"/>
      <c r="I416" s="93"/>
      <c r="J416" s="94"/>
      <c r="K416" s="94"/>
      <c r="L416" s="94"/>
      <c r="M416" s="94"/>
      <c r="N416" s="94"/>
      <c r="O416" s="94"/>
      <c r="P416" s="95" t="str" cm="1">
        <f t="array" ref="P416">IF($C416="","",IF(I416="Yes",
           IF($B416=MATCH(MAX((IF($E$23:$E$522="",0,$E$23:$E$522))*(--($G$23:$G$522=$G416))*(--($I$23:$I$522="Yes"))),
                                                        (IF($E$23:$E$522="",0,$E$23:$E$522))*(--($G$23:$G$522=$G416))*(--($I$23:$I$522="Yes")),0),
                1,0.5),1))</f>
        <v/>
      </c>
      <c r="Q416" s="95" t="str">
        <f t="shared" si="51"/>
        <v xml:space="preserve"> </v>
      </c>
      <c r="R416" s="95" t="str">
        <f t="shared" si="49"/>
        <v/>
      </c>
      <c r="S416" s="95" t="str">
        <f t="shared" si="46"/>
        <v/>
      </c>
      <c r="T416" s="96" t="str">
        <f t="shared" si="47"/>
        <v xml:space="preserve"> </v>
      </c>
      <c r="U416" s="91"/>
      <c r="V416" s="101" t="str">
        <f t="shared" si="48"/>
        <v xml:space="preserve"> </v>
      </c>
      <c r="W416" s="98" t="str">
        <f t="shared" si="52"/>
        <v/>
      </c>
      <c r="X416" s="102" t="str">
        <f t="shared" si="50"/>
        <v/>
      </c>
      <c r="Y416" s="94"/>
      <c r="Z416" s="103" t="str">
        <f t="shared" ref="Z416:Z479" si="54">IF($C416="","",IF($Y416="Yes",ROUND($D$14*$D$15*$E416*$W416+$X416,2),0))</f>
        <v/>
      </c>
    </row>
    <row r="417" spans="2:26" x14ac:dyDescent="0.2">
      <c r="B417" s="104">
        <f t="shared" si="53"/>
        <v>395</v>
      </c>
      <c r="C417" s="105"/>
      <c r="D417" s="106" t="str">
        <f>IF($C417="", "", INDEX('EAPG Table'!$C$8:$C$1048576, MATCH($C417, 'EAPG Table'!$B$8:$B$1048576, 0)))</f>
        <v/>
      </c>
      <c r="E417" s="107" t="str">
        <f>IF($C417="", "", INDEX('EAPG Table'!$H$8:$H$1048576, MATCH($C417, 'EAPG Table'!$B$8:$B$1048576, 0)))</f>
        <v/>
      </c>
      <c r="F417" s="108" t="str">
        <f>IF($C417="", "", INDEX('EAPG Table'!$F$8:$F$1048576, MATCH($C417, 'EAPG Table'!$B$8:$B$1048576, 0)))</f>
        <v/>
      </c>
      <c r="G417" s="109" t="str">
        <f>IF($C417="", "", INDEX('EAPG Table'!$D$8:$D$1048576, MATCH($C417, 'EAPG Table'!$B$8:$B$1048576, 0)))</f>
        <v/>
      </c>
      <c r="H417" s="108"/>
      <c r="I417" s="110"/>
      <c r="J417" s="111"/>
      <c r="K417" s="111"/>
      <c r="L417" s="111"/>
      <c r="M417" s="111"/>
      <c r="N417" s="111"/>
      <c r="O417" s="111"/>
      <c r="P417" s="112" t="str" cm="1">
        <f t="array" ref="P417">IF($C417="","",IF(I417="Yes",
           IF($B417=MATCH(MAX((IF($E$23:$E$522="",0,$E$23:$E$522))*(--($G$23:$G$522=$G417))*(--($I$23:$I$522="Yes"))),
                                                        (IF($E$23:$E$522="",0,$E$23:$E$522))*(--($G$23:$G$522=$G417))*(--($I$23:$I$522="Yes")),0),
                1,0.5),1))</f>
        <v/>
      </c>
      <c r="Q417" s="112" t="str">
        <f t="shared" si="51"/>
        <v xml:space="preserve"> </v>
      </c>
      <c r="R417" s="112" t="str">
        <f t="shared" si="49"/>
        <v/>
      </c>
      <c r="S417" s="112" t="str">
        <f t="shared" si="46"/>
        <v/>
      </c>
      <c r="T417" s="113" t="str">
        <f t="shared" si="47"/>
        <v xml:space="preserve"> </v>
      </c>
      <c r="U417" s="108"/>
      <c r="V417" s="114" t="str">
        <f t="shared" si="48"/>
        <v xml:space="preserve"> </v>
      </c>
      <c r="W417" s="115" t="str">
        <f t="shared" si="52"/>
        <v/>
      </c>
      <c r="X417" s="116" t="str">
        <f t="shared" si="50"/>
        <v/>
      </c>
      <c r="Y417" s="111"/>
      <c r="Z417" s="117" t="str">
        <f t="shared" si="54"/>
        <v/>
      </c>
    </row>
    <row r="418" spans="2:26" x14ac:dyDescent="0.2">
      <c r="B418" s="88">
        <f t="shared" si="53"/>
        <v>396</v>
      </c>
      <c r="C418" s="89"/>
      <c r="D418" s="61" t="str">
        <f>IF($C418="", "", INDEX('EAPG Table'!$C$8:$C$1048576, MATCH($C418, 'EAPG Table'!$B$8:$B$1048576, 0)))</f>
        <v/>
      </c>
      <c r="E418" s="90" t="str">
        <f>IF($C418="", "", INDEX('EAPG Table'!$H$8:$H$1048576, MATCH($C418, 'EAPG Table'!$B$8:$B$1048576, 0)))</f>
        <v/>
      </c>
      <c r="F418" s="91" t="str">
        <f>IF($C418="", "", INDEX('EAPG Table'!$F$8:$F$1048576, MATCH($C418, 'EAPG Table'!$B$8:$B$1048576, 0)))</f>
        <v/>
      </c>
      <c r="G418" s="92" t="str">
        <f>IF($C418="", "", INDEX('EAPG Table'!$D$8:$D$1048576, MATCH($C418, 'EAPG Table'!$B$8:$B$1048576, 0)))</f>
        <v/>
      </c>
      <c r="H418" s="91"/>
      <c r="I418" s="93"/>
      <c r="J418" s="94"/>
      <c r="K418" s="94"/>
      <c r="L418" s="94"/>
      <c r="M418" s="94"/>
      <c r="N418" s="94"/>
      <c r="O418" s="94"/>
      <c r="P418" s="95" t="str" cm="1">
        <f t="array" ref="P418">IF($C418="","",IF(I418="Yes",
           IF($B418=MATCH(MAX((IF($E$23:$E$522="",0,$E$23:$E$522))*(--($G$23:$G$522=$G418))*(--($I$23:$I$522="Yes"))),
                                                        (IF($E$23:$E$522="",0,$E$23:$E$522))*(--($G$23:$G$522=$G418))*(--($I$23:$I$522="Yes")),0),
                1,0.5),1))</f>
        <v/>
      </c>
      <c r="Q418" s="95" t="str">
        <f t="shared" si="51"/>
        <v xml:space="preserve"> </v>
      </c>
      <c r="R418" s="95" t="str">
        <f t="shared" si="49"/>
        <v/>
      </c>
      <c r="S418" s="95" t="str">
        <f t="shared" si="46"/>
        <v/>
      </c>
      <c r="T418" s="96" t="str">
        <f t="shared" si="47"/>
        <v xml:space="preserve"> </v>
      </c>
      <c r="U418" s="91"/>
      <c r="V418" s="101" t="str">
        <f t="shared" si="48"/>
        <v xml:space="preserve"> </v>
      </c>
      <c r="W418" s="98" t="str">
        <f t="shared" si="52"/>
        <v/>
      </c>
      <c r="X418" s="102" t="str">
        <f t="shared" si="50"/>
        <v/>
      </c>
      <c r="Y418" s="94"/>
      <c r="Z418" s="103" t="str">
        <f t="shared" si="54"/>
        <v/>
      </c>
    </row>
    <row r="419" spans="2:26" x14ac:dyDescent="0.2">
      <c r="B419" s="88">
        <f t="shared" si="53"/>
        <v>397</v>
      </c>
      <c r="C419" s="89"/>
      <c r="D419" s="61" t="str">
        <f>IF($C419="", "", INDEX('EAPG Table'!$C$8:$C$1048576, MATCH($C419, 'EAPG Table'!$B$8:$B$1048576, 0)))</f>
        <v/>
      </c>
      <c r="E419" s="90" t="str">
        <f>IF($C419="", "", INDEX('EAPG Table'!$H$8:$H$1048576, MATCH($C419, 'EAPG Table'!$B$8:$B$1048576, 0)))</f>
        <v/>
      </c>
      <c r="F419" s="91" t="str">
        <f>IF($C419="", "", INDEX('EAPG Table'!$F$8:$F$1048576, MATCH($C419, 'EAPG Table'!$B$8:$B$1048576, 0)))</f>
        <v/>
      </c>
      <c r="G419" s="92" t="str">
        <f>IF($C419="", "", INDEX('EAPG Table'!$D$8:$D$1048576, MATCH($C419, 'EAPG Table'!$B$8:$B$1048576, 0)))</f>
        <v/>
      </c>
      <c r="H419" s="91"/>
      <c r="I419" s="93"/>
      <c r="J419" s="94"/>
      <c r="K419" s="94"/>
      <c r="L419" s="94"/>
      <c r="M419" s="94"/>
      <c r="N419" s="94"/>
      <c r="O419" s="94"/>
      <c r="P419" s="95" t="str" cm="1">
        <f t="array" ref="P419">IF($C419="","",IF(I419="Yes",
           IF($B419=MATCH(MAX((IF($E$23:$E$522="",0,$E$23:$E$522))*(--($G$23:$G$522=$G419))*(--($I$23:$I$522="Yes"))),
                                                        (IF($E$23:$E$522="",0,$E$23:$E$522))*(--($G$23:$G$522=$G419))*(--($I$23:$I$522="Yes")),0),
                1,0.5),1))</f>
        <v/>
      </c>
      <c r="Q419" s="95" t="str">
        <f t="shared" si="51"/>
        <v xml:space="preserve"> </v>
      </c>
      <c r="R419" s="95" t="str">
        <f t="shared" si="49"/>
        <v/>
      </c>
      <c r="S419" s="95" t="str">
        <f t="shared" si="46"/>
        <v/>
      </c>
      <c r="T419" s="96" t="str">
        <f t="shared" si="47"/>
        <v xml:space="preserve"> </v>
      </c>
      <c r="U419" s="91"/>
      <c r="V419" s="101" t="str">
        <f t="shared" si="48"/>
        <v xml:space="preserve"> </v>
      </c>
      <c r="W419" s="98" t="str">
        <f t="shared" si="52"/>
        <v/>
      </c>
      <c r="X419" s="102" t="str">
        <f t="shared" si="50"/>
        <v/>
      </c>
      <c r="Y419" s="94"/>
      <c r="Z419" s="103" t="str">
        <f t="shared" si="54"/>
        <v/>
      </c>
    </row>
    <row r="420" spans="2:26" x14ac:dyDescent="0.2">
      <c r="B420" s="88">
        <f t="shared" si="53"/>
        <v>398</v>
      </c>
      <c r="C420" s="89"/>
      <c r="D420" s="61" t="str">
        <f>IF($C420="", "", INDEX('EAPG Table'!$C$8:$C$1048576, MATCH($C420, 'EAPG Table'!$B$8:$B$1048576, 0)))</f>
        <v/>
      </c>
      <c r="E420" s="90" t="str">
        <f>IF($C420="", "", INDEX('EAPG Table'!$H$8:$H$1048576, MATCH($C420, 'EAPG Table'!$B$8:$B$1048576, 0)))</f>
        <v/>
      </c>
      <c r="F420" s="91" t="str">
        <f>IF($C420="", "", INDEX('EAPG Table'!$F$8:$F$1048576, MATCH($C420, 'EAPG Table'!$B$8:$B$1048576, 0)))</f>
        <v/>
      </c>
      <c r="G420" s="92" t="str">
        <f>IF($C420="", "", INDEX('EAPG Table'!$D$8:$D$1048576, MATCH($C420, 'EAPG Table'!$B$8:$B$1048576, 0)))</f>
        <v/>
      </c>
      <c r="H420" s="91"/>
      <c r="I420" s="93"/>
      <c r="J420" s="94"/>
      <c r="K420" s="94"/>
      <c r="L420" s="94"/>
      <c r="M420" s="94"/>
      <c r="N420" s="94"/>
      <c r="O420" s="94"/>
      <c r="P420" s="95" t="str" cm="1">
        <f t="array" ref="P420">IF($C420="","",IF(I420="Yes",
           IF($B420=MATCH(MAX((IF($E$23:$E$522="",0,$E$23:$E$522))*(--($G$23:$G$522=$G420))*(--($I$23:$I$522="Yes"))),
                                                        (IF($E$23:$E$522="",0,$E$23:$E$522))*(--($G$23:$G$522=$G420))*(--($I$23:$I$522="Yes")),0),
                1,0.5),1))</f>
        <v/>
      </c>
      <c r="Q420" s="95" t="str">
        <f t="shared" si="51"/>
        <v xml:space="preserve"> </v>
      </c>
      <c r="R420" s="95" t="str">
        <f t="shared" si="49"/>
        <v/>
      </c>
      <c r="S420" s="95" t="str">
        <f t="shared" si="46"/>
        <v/>
      </c>
      <c r="T420" s="96" t="str">
        <f t="shared" si="47"/>
        <v xml:space="preserve"> </v>
      </c>
      <c r="U420" s="91"/>
      <c r="V420" s="101" t="str">
        <f t="shared" si="48"/>
        <v xml:space="preserve"> </v>
      </c>
      <c r="W420" s="98" t="str">
        <f t="shared" si="52"/>
        <v/>
      </c>
      <c r="X420" s="102" t="str">
        <f t="shared" si="50"/>
        <v/>
      </c>
      <c r="Y420" s="94"/>
      <c r="Z420" s="103" t="str">
        <f t="shared" si="54"/>
        <v/>
      </c>
    </row>
    <row r="421" spans="2:26" x14ac:dyDescent="0.2">
      <c r="B421" s="88">
        <f t="shared" si="53"/>
        <v>399</v>
      </c>
      <c r="C421" s="89"/>
      <c r="D421" s="61" t="str">
        <f>IF($C421="", "", INDEX('EAPG Table'!$C$8:$C$1048576, MATCH($C421, 'EAPG Table'!$B$8:$B$1048576, 0)))</f>
        <v/>
      </c>
      <c r="E421" s="90" t="str">
        <f>IF($C421="", "", INDEX('EAPG Table'!$H$8:$H$1048576, MATCH($C421, 'EAPG Table'!$B$8:$B$1048576, 0)))</f>
        <v/>
      </c>
      <c r="F421" s="91" t="str">
        <f>IF($C421="", "", INDEX('EAPG Table'!$F$8:$F$1048576, MATCH($C421, 'EAPG Table'!$B$8:$B$1048576, 0)))</f>
        <v/>
      </c>
      <c r="G421" s="92" t="str">
        <f>IF($C421="", "", INDEX('EAPG Table'!$D$8:$D$1048576, MATCH($C421, 'EAPG Table'!$B$8:$B$1048576, 0)))</f>
        <v/>
      </c>
      <c r="H421" s="91"/>
      <c r="I421" s="93"/>
      <c r="J421" s="94"/>
      <c r="K421" s="94"/>
      <c r="L421" s="94"/>
      <c r="M421" s="94"/>
      <c r="N421" s="94"/>
      <c r="O421" s="94"/>
      <c r="P421" s="95" t="str" cm="1">
        <f t="array" ref="P421">IF($C421="","",IF(I421="Yes",
           IF($B421=MATCH(MAX((IF($E$23:$E$522="",0,$E$23:$E$522))*(--($G$23:$G$522=$G421))*(--($I$23:$I$522="Yes"))),
                                                        (IF($E$23:$E$522="",0,$E$23:$E$522))*(--($G$23:$G$522=$G421))*(--($I$23:$I$522="Yes")),0),
                1,0.5),1))</f>
        <v/>
      </c>
      <c r="Q421" s="95" t="str">
        <f t="shared" si="51"/>
        <v xml:space="preserve"> </v>
      </c>
      <c r="R421" s="95" t="str">
        <f t="shared" si="49"/>
        <v/>
      </c>
      <c r="S421" s="95" t="str">
        <f t="shared" si="46"/>
        <v/>
      </c>
      <c r="T421" s="96" t="str">
        <f t="shared" si="47"/>
        <v xml:space="preserve"> </v>
      </c>
      <c r="U421" s="91"/>
      <c r="V421" s="101" t="str">
        <f t="shared" si="48"/>
        <v xml:space="preserve"> </v>
      </c>
      <c r="W421" s="98" t="str">
        <f t="shared" si="52"/>
        <v/>
      </c>
      <c r="X421" s="102" t="str">
        <f t="shared" si="50"/>
        <v/>
      </c>
      <c r="Y421" s="94"/>
      <c r="Z421" s="103" t="str">
        <f t="shared" si="54"/>
        <v/>
      </c>
    </row>
    <row r="422" spans="2:26" x14ac:dyDescent="0.2">
      <c r="B422" s="104">
        <f t="shared" si="53"/>
        <v>400</v>
      </c>
      <c r="C422" s="105"/>
      <c r="D422" s="106" t="str">
        <f>IF($C422="", "", INDEX('EAPG Table'!$C$8:$C$1048576, MATCH($C422, 'EAPG Table'!$B$8:$B$1048576, 0)))</f>
        <v/>
      </c>
      <c r="E422" s="107" t="str">
        <f>IF($C422="", "", INDEX('EAPG Table'!$H$8:$H$1048576, MATCH($C422, 'EAPG Table'!$B$8:$B$1048576, 0)))</f>
        <v/>
      </c>
      <c r="F422" s="108" t="str">
        <f>IF($C422="", "", INDEX('EAPG Table'!$F$8:$F$1048576, MATCH($C422, 'EAPG Table'!$B$8:$B$1048576, 0)))</f>
        <v/>
      </c>
      <c r="G422" s="109" t="str">
        <f>IF($C422="", "", INDEX('EAPG Table'!$D$8:$D$1048576, MATCH($C422, 'EAPG Table'!$B$8:$B$1048576, 0)))</f>
        <v/>
      </c>
      <c r="H422" s="108"/>
      <c r="I422" s="110"/>
      <c r="J422" s="111"/>
      <c r="K422" s="111"/>
      <c r="L422" s="111"/>
      <c r="M422" s="111"/>
      <c r="N422" s="111"/>
      <c r="O422" s="111"/>
      <c r="P422" s="112" t="str" cm="1">
        <f t="array" ref="P422">IF($C422="","",IF(I422="Yes",
           IF($B422=MATCH(MAX((IF($E$23:$E$522="",0,$E$23:$E$522))*(--($G$23:$G$522=$G422))*(--($I$23:$I$522="Yes"))),
                                                        (IF($E$23:$E$522="",0,$E$23:$E$522))*(--($G$23:$G$522=$G422))*(--($I$23:$I$522="Yes")),0),
                1,0.5),1))</f>
        <v/>
      </c>
      <c r="Q422" s="112" t="str">
        <f t="shared" si="51"/>
        <v xml:space="preserve"> </v>
      </c>
      <c r="R422" s="112" t="str">
        <f t="shared" si="49"/>
        <v/>
      </c>
      <c r="S422" s="112" t="str">
        <f t="shared" si="46"/>
        <v/>
      </c>
      <c r="T422" s="113" t="str">
        <f t="shared" si="47"/>
        <v xml:space="preserve"> </v>
      </c>
      <c r="U422" s="108"/>
      <c r="V422" s="114" t="str">
        <f t="shared" si="48"/>
        <v xml:space="preserve"> </v>
      </c>
      <c r="W422" s="115" t="str">
        <f t="shared" si="52"/>
        <v/>
      </c>
      <c r="X422" s="116" t="str">
        <f t="shared" si="50"/>
        <v/>
      </c>
      <c r="Y422" s="111"/>
      <c r="Z422" s="117" t="str">
        <f t="shared" si="54"/>
        <v/>
      </c>
    </row>
    <row r="423" spans="2:26" x14ac:dyDescent="0.2">
      <c r="B423" s="88">
        <f t="shared" si="53"/>
        <v>401</v>
      </c>
      <c r="C423" s="89"/>
      <c r="D423" s="61" t="str">
        <f>IF($C423="", "", INDEX('EAPG Table'!$C$8:$C$1048576, MATCH($C423, 'EAPG Table'!$B$8:$B$1048576, 0)))</f>
        <v/>
      </c>
      <c r="E423" s="90" t="str">
        <f>IF($C423="", "", INDEX('EAPG Table'!$H$8:$H$1048576, MATCH($C423, 'EAPG Table'!$B$8:$B$1048576, 0)))</f>
        <v/>
      </c>
      <c r="F423" s="91" t="str">
        <f>IF($C423="", "", INDEX('EAPG Table'!$F$8:$F$1048576, MATCH($C423, 'EAPG Table'!$B$8:$B$1048576, 0)))</f>
        <v/>
      </c>
      <c r="G423" s="92" t="str">
        <f>IF($C423="", "", INDEX('EAPG Table'!$D$8:$D$1048576, MATCH($C423, 'EAPG Table'!$B$8:$B$1048576, 0)))</f>
        <v/>
      </c>
      <c r="H423" s="91"/>
      <c r="I423" s="93"/>
      <c r="J423" s="94"/>
      <c r="K423" s="94"/>
      <c r="L423" s="94"/>
      <c r="M423" s="94"/>
      <c r="N423" s="94"/>
      <c r="O423" s="94"/>
      <c r="P423" s="95" t="str" cm="1">
        <f t="array" ref="P423">IF($C423="","",IF(I423="Yes",
           IF($B423=MATCH(MAX((IF($E$23:$E$522="",0,$E$23:$E$522))*(--($G$23:$G$522=$G423))*(--($I$23:$I$522="Yes"))),
                                                        (IF($E$23:$E$522="",0,$E$23:$E$522))*(--($G$23:$G$522=$G423))*(--($I$23:$I$522="Yes")),0),
                1,0.5),1))</f>
        <v/>
      </c>
      <c r="Q423" s="95" t="str">
        <f t="shared" si="51"/>
        <v xml:space="preserve"> </v>
      </c>
      <c r="R423" s="95" t="str">
        <f t="shared" si="49"/>
        <v/>
      </c>
      <c r="S423" s="95" t="str">
        <f t="shared" si="46"/>
        <v/>
      </c>
      <c r="T423" s="96" t="str">
        <f t="shared" si="47"/>
        <v xml:space="preserve"> </v>
      </c>
      <c r="U423" s="91"/>
      <c r="V423" s="101" t="str">
        <f t="shared" si="48"/>
        <v xml:space="preserve"> </v>
      </c>
      <c r="W423" s="98" t="str">
        <f t="shared" si="52"/>
        <v/>
      </c>
      <c r="X423" s="102" t="str">
        <f t="shared" si="50"/>
        <v/>
      </c>
      <c r="Y423" s="94"/>
      <c r="Z423" s="103" t="str">
        <f t="shared" si="54"/>
        <v/>
      </c>
    </row>
    <row r="424" spans="2:26" x14ac:dyDescent="0.2">
      <c r="B424" s="88">
        <f t="shared" si="53"/>
        <v>402</v>
      </c>
      <c r="C424" s="89"/>
      <c r="D424" s="61" t="str">
        <f>IF($C424="", "", INDEX('EAPG Table'!$C$8:$C$1048576, MATCH($C424, 'EAPG Table'!$B$8:$B$1048576, 0)))</f>
        <v/>
      </c>
      <c r="E424" s="90" t="str">
        <f>IF($C424="", "", INDEX('EAPG Table'!$H$8:$H$1048576, MATCH($C424, 'EAPG Table'!$B$8:$B$1048576, 0)))</f>
        <v/>
      </c>
      <c r="F424" s="91" t="str">
        <f>IF($C424="", "", INDEX('EAPG Table'!$F$8:$F$1048576, MATCH($C424, 'EAPG Table'!$B$8:$B$1048576, 0)))</f>
        <v/>
      </c>
      <c r="G424" s="92" t="str">
        <f>IF($C424="", "", INDEX('EAPG Table'!$D$8:$D$1048576, MATCH($C424, 'EAPG Table'!$B$8:$B$1048576, 0)))</f>
        <v/>
      </c>
      <c r="H424" s="91"/>
      <c r="I424" s="93"/>
      <c r="J424" s="94"/>
      <c r="K424" s="94"/>
      <c r="L424" s="94"/>
      <c r="M424" s="94"/>
      <c r="N424" s="94"/>
      <c r="O424" s="94"/>
      <c r="P424" s="95" t="str" cm="1">
        <f t="array" ref="P424">IF($C424="","",IF(I424="Yes",
           IF($B424=MATCH(MAX((IF($E$23:$E$522="",0,$E$23:$E$522))*(--($G$23:$G$522=$G424))*(--($I$23:$I$522="Yes"))),
                                                        (IF($E$23:$E$522="",0,$E$23:$E$522))*(--($G$23:$G$522=$G424))*(--($I$23:$I$522="Yes")),0),
                1,0.5),1))</f>
        <v/>
      </c>
      <c r="Q424" s="95" t="str">
        <f t="shared" si="51"/>
        <v xml:space="preserve"> </v>
      </c>
      <c r="R424" s="95" t="str">
        <f t="shared" si="49"/>
        <v/>
      </c>
      <c r="S424" s="95" t="str">
        <f t="shared" si="46"/>
        <v/>
      </c>
      <c r="T424" s="96" t="str">
        <f t="shared" si="47"/>
        <v xml:space="preserve"> </v>
      </c>
      <c r="U424" s="91"/>
      <c r="V424" s="101" t="str">
        <f t="shared" si="48"/>
        <v xml:space="preserve"> </v>
      </c>
      <c r="W424" s="98" t="str">
        <f t="shared" si="52"/>
        <v/>
      </c>
      <c r="X424" s="102" t="str">
        <f t="shared" si="50"/>
        <v/>
      </c>
      <c r="Y424" s="94"/>
      <c r="Z424" s="103" t="str">
        <f t="shared" si="54"/>
        <v/>
      </c>
    </row>
    <row r="425" spans="2:26" x14ac:dyDescent="0.2">
      <c r="B425" s="88">
        <f t="shared" si="53"/>
        <v>403</v>
      </c>
      <c r="C425" s="89"/>
      <c r="D425" s="61" t="str">
        <f>IF($C425="", "", INDEX('EAPG Table'!$C$8:$C$1048576, MATCH($C425, 'EAPG Table'!$B$8:$B$1048576, 0)))</f>
        <v/>
      </c>
      <c r="E425" s="90" t="str">
        <f>IF($C425="", "", INDEX('EAPG Table'!$H$8:$H$1048576, MATCH($C425, 'EAPG Table'!$B$8:$B$1048576, 0)))</f>
        <v/>
      </c>
      <c r="F425" s="91" t="str">
        <f>IF($C425="", "", INDEX('EAPG Table'!$F$8:$F$1048576, MATCH($C425, 'EAPG Table'!$B$8:$B$1048576, 0)))</f>
        <v/>
      </c>
      <c r="G425" s="92" t="str">
        <f>IF($C425="", "", INDEX('EAPG Table'!$D$8:$D$1048576, MATCH($C425, 'EAPG Table'!$B$8:$B$1048576, 0)))</f>
        <v/>
      </c>
      <c r="H425" s="91"/>
      <c r="I425" s="93"/>
      <c r="J425" s="94"/>
      <c r="K425" s="94"/>
      <c r="L425" s="94"/>
      <c r="M425" s="94"/>
      <c r="N425" s="94"/>
      <c r="O425" s="94"/>
      <c r="P425" s="95" t="str" cm="1">
        <f t="array" ref="P425">IF($C425="","",IF(I425="Yes",
           IF($B425=MATCH(MAX((IF($E$23:$E$522="",0,$E$23:$E$522))*(--($G$23:$G$522=$G425))*(--($I$23:$I$522="Yes"))),
                                                        (IF($E$23:$E$522="",0,$E$23:$E$522))*(--($G$23:$G$522=$G425))*(--($I$23:$I$522="Yes")),0),
                1,0.5),1))</f>
        <v/>
      </c>
      <c r="Q425" s="95" t="str">
        <f t="shared" si="51"/>
        <v xml:space="preserve"> </v>
      </c>
      <c r="R425" s="95" t="str">
        <f t="shared" si="49"/>
        <v/>
      </c>
      <c r="S425" s="95" t="str">
        <f t="shared" si="46"/>
        <v/>
      </c>
      <c r="T425" s="96" t="str">
        <f t="shared" si="47"/>
        <v xml:space="preserve"> </v>
      </c>
      <c r="U425" s="91"/>
      <c r="V425" s="101" t="str">
        <f t="shared" si="48"/>
        <v xml:space="preserve"> </v>
      </c>
      <c r="W425" s="98" t="str">
        <f t="shared" si="52"/>
        <v/>
      </c>
      <c r="X425" s="102" t="str">
        <f t="shared" si="50"/>
        <v/>
      </c>
      <c r="Y425" s="94"/>
      <c r="Z425" s="103" t="str">
        <f t="shared" si="54"/>
        <v/>
      </c>
    </row>
    <row r="426" spans="2:26" x14ac:dyDescent="0.2">
      <c r="B426" s="88">
        <f t="shared" si="53"/>
        <v>404</v>
      </c>
      <c r="C426" s="89"/>
      <c r="D426" s="61" t="str">
        <f>IF($C426="", "", INDEX('EAPG Table'!$C$8:$C$1048576, MATCH($C426, 'EAPG Table'!$B$8:$B$1048576, 0)))</f>
        <v/>
      </c>
      <c r="E426" s="90" t="str">
        <f>IF($C426="", "", INDEX('EAPG Table'!$H$8:$H$1048576, MATCH($C426, 'EAPG Table'!$B$8:$B$1048576, 0)))</f>
        <v/>
      </c>
      <c r="F426" s="91" t="str">
        <f>IF($C426="", "", INDEX('EAPG Table'!$F$8:$F$1048576, MATCH($C426, 'EAPG Table'!$B$8:$B$1048576, 0)))</f>
        <v/>
      </c>
      <c r="G426" s="92" t="str">
        <f>IF($C426="", "", INDEX('EAPG Table'!$D$8:$D$1048576, MATCH($C426, 'EAPG Table'!$B$8:$B$1048576, 0)))</f>
        <v/>
      </c>
      <c r="H426" s="91"/>
      <c r="I426" s="93"/>
      <c r="J426" s="94"/>
      <c r="K426" s="94"/>
      <c r="L426" s="94"/>
      <c r="M426" s="94"/>
      <c r="N426" s="94"/>
      <c r="O426" s="94"/>
      <c r="P426" s="95" t="str" cm="1">
        <f t="array" ref="P426">IF($C426="","",IF(I426="Yes",
           IF($B426=MATCH(MAX((IF($E$23:$E$522="",0,$E$23:$E$522))*(--($G$23:$G$522=$G426))*(--($I$23:$I$522="Yes"))),
                                                        (IF($E$23:$E$522="",0,$E$23:$E$522))*(--($G$23:$G$522=$G426))*(--($I$23:$I$522="Yes")),0),
                1,0.5),1))</f>
        <v/>
      </c>
      <c r="Q426" s="95" t="str">
        <f t="shared" si="51"/>
        <v xml:space="preserve"> </v>
      </c>
      <c r="R426" s="95" t="str">
        <f t="shared" si="49"/>
        <v/>
      </c>
      <c r="S426" s="95" t="str">
        <f t="shared" si="46"/>
        <v/>
      </c>
      <c r="T426" s="96" t="str">
        <f t="shared" si="47"/>
        <v xml:space="preserve"> </v>
      </c>
      <c r="U426" s="91"/>
      <c r="V426" s="101" t="str">
        <f t="shared" si="48"/>
        <v xml:space="preserve"> </v>
      </c>
      <c r="W426" s="98" t="str">
        <f t="shared" si="52"/>
        <v/>
      </c>
      <c r="X426" s="102" t="str">
        <f t="shared" si="50"/>
        <v/>
      </c>
      <c r="Y426" s="94"/>
      <c r="Z426" s="103" t="str">
        <f t="shared" si="54"/>
        <v/>
      </c>
    </row>
    <row r="427" spans="2:26" x14ac:dyDescent="0.2">
      <c r="B427" s="104">
        <f t="shared" si="53"/>
        <v>405</v>
      </c>
      <c r="C427" s="105"/>
      <c r="D427" s="106" t="str">
        <f>IF($C427="", "", INDEX('EAPG Table'!$C$8:$C$1048576, MATCH($C427, 'EAPG Table'!$B$8:$B$1048576, 0)))</f>
        <v/>
      </c>
      <c r="E427" s="107" t="str">
        <f>IF($C427="", "", INDEX('EAPG Table'!$H$8:$H$1048576, MATCH($C427, 'EAPG Table'!$B$8:$B$1048576, 0)))</f>
        <v/>
      </c>
      <c r="F427" s="108" t="str">
        <f>IF($C427="", "", INDEX('EAPG Table'!$F$8:$F$1048576, MATCH($C427, 'EAPG Table'!$B$8:$B$1048576, 0)))</f>
        <v/>
      </c>
      <c r="G427" s="109" t="str">
        <f>IF($C427="", "", INDEX('EAPG Table'!$D$8:$D$1048576, MATCH($C427, 'EAPG Table'!$B$8:$B$1048576, 0)))</f>
        <v/>
      </c>
      <c r="H427" s="108"/>
      <c r="I427" s="110"/>
      <c r="J427" s="111"/>
      <c r="K427" s="111"/>
      <c r="L427" s="111"/>
      <c r="M427" s="111"/>
      <c r="N427" s="111"/>
      <c r="O427" s="111"/>
      <c r="P427" s="112" t="str" cm="1">
        <f t="array" ref="P427">IF($C427="","",IF(I427="Yes",
           IF($B427=MATCH(MAX((IF($E$23:$E$522="",0,$E$23:$E$522))*(--($G$23:$G$522=$G427))*(--($I$23:$I$522="Yes"))),
                                                        (IF($E$23:$E$522="",0,$E$23:$E$522))*(--($G$23:$G$522=$G427))*(--($I$23:$I$522="Yes")),0),
                1,0.5),1))</f>
        <v/>
      </c>
      <c r="Q427" s="112" t="str">
        <f t="shared" si="51"/>
        <v xml:space="preserve"> </v>
      </c>
      <c r="R427" s="112" t="str">
        <f t="shared" si="49"/>
        <v/>
      </c>
      <c r="S427" s="112" t="str">
        <f t="shared" si="46"/>
        <v/>
      </c>
      <c r="T427" s="113" t="str">
        <f t="shared" si="47"/>
        <v xml:space="preserve"> </v>
      </c>
      <c r="U427" s="108"/>
      <c r="V427" s="114" t="str">
        <f t="shared" si="48"/>
        <v xml:space="preserve"> </v>
      </c>
      <c r="W427" s="115" t="str">
        <f t="shared" si="52"/>
        <v/>
      </c>
      <c r="X427" s="116" t="str">
        <f t="shared" si="50"/>
        <v/>
      </c>
      <c r="Y427" s="111"/>
      <c r="Z427" s="117" t="str">
        <f t="shared" si="54"/>
        <v/>
      </c>
    </row>
    <row r="428" spans="2:26" x14ac:dyDescent="0.2">
      <c r="B428" s="88">
        <f t="shared" si="53"/>
        <v>406</v>
      </c>
      <c r="C428" s="89"/>
      <c r="D428" s="61" t="str">
        <f>IF($C428="", "", INDEX('EAPG Table'!$C$8:$C$1048576, MATCH($C428, 'EAPG Table'!$B$8:$B$1048576, 0)))</f>
        <v/>
      </c>
      <c r="E428" s="90" t="str">
        <f>IF($C428="", "", INDEX('EAPG Table'!$H$8:$H$1048576, MATCH($C428, 'EAPG Table'!$B$8:$B$1048576, 0)))</f>
        <v/>
      </c>
      <c r="F428" s="91" t="str">
        <f>IF($C428="", "", INDEX('EAPG Table'!$F$8:$F$1048576, MATCH($C428, 'EAPG Table'!$B$8:$B$1048576, 0)))</f>
        <v/>
      </c>
      <c r="G428" s="92" t="str">
        <f>IF($C428="", "", INDEX('EAPG Table'!$D$8:$D$1048576, MATCH($C428, 'EAPG Table'!$B$8:$B$1048576, 0)))</f>
        <v/>
      </c>
      <c r="H428" s="91"/>
      <c r="I428" s="93"/>
      <c r="J428" s="94"/>
      <c r="K428" s="94"/>
      <c r="L428" s="94"/>
      <c r="M428" s="94"/>
      <c r="N428" s="94"/>
      <c r="O428" s="94"/>
      <c r="P428" s="95" t="str" cm="1">
        <f t="array" ref="P428">IF($C428="","",IF(I428="Yes",
           IF($B428=MATCH(MAX((IF($E$23:$E$522="",0,$E$23:$E$522))*(--($G$23:$G$522=$G428))*(--($I$23:$I$522="Yes"))),
                                                        (IF($E$23:$E$522="",0,$E$23:$E$522))*(--($G$23:$G$522=$G428))*(--($I$23:$I$522="Yes")),0),
                1,0.5),1))</f>
        <v/>
      </c>
      <c r="Q428" s="95" t="str">
        <f t="shared" si="51"/>
        <v xml:space="preserve"> </v>
      </c>
      <c r="R428" s="95" t="str">
        <f t="shared" si="49"/>
        <v/>
      </c>
      <c r="S428" s="95" t="str">
        <f t="shared" si="46"/>
        <v/>
      </c>
      <c r="T428" s="96" t="str">
        <f t="shared" si="47"/>
        <v xml:space="preserve"> </v>
      </c>
      <c r="U428" s="91"/>
      <c r="V428" s="101" t="str">
        <f t="shared" si="48"/>
        <v xml:space="preserve"> </v>
      </c>
      <c r="W428" s="98" t="str">
        <f t="shared" si="52"/>
        <v/>
      </c>
      <c r="X428" s="102" t="str">
        <f t="shared" si="50"/>
        <v/>
      </c>
      <c r="Y428" s="94"/>
      <c r="Z428" s="103" t="str">
        <f t="shared" si="54"/>
        <v/>
      </c>
    </row>
    <row r="429" spans="2:26" x14ac:dyDescent="0.2">
      <c r="B429" s="88">
        <f t="shared" si="53"/>
        <v>407</v>
      </c>
      <c r="C429" s="89"/>
      <c r="D429" s="61" t="str">
        <f>IF($C429="", "", INDEX('EAPG Table'!$C$8:$C$1048576, MATCH($C429, 'EAPG Table'!$B$8:$B$1048576, 0)))</f>
        <v/>
      </c>
      <c r="E429" s="90" t="str">
        <f>IF($C429="", "", INDEX('EAPG Table'!$H$8:$H$1048576, MATCH($C429, 'EAPG Table'!$B$8:$B$1048576, 0)))</f>
        <v/>
      </c>
      <c r="F429" s="91" t="str">
        <f>IF($C429="", "", INDEX('EAPG Table'!$F$8:$F$1048576, MATCH($C429, 'EAPG Table'!$B$8:$B$1048576, 0)))</f>
        <v/>
      </c>
      <c r="G429" s="92" t="str">
        <f>IF($C429="", "", INDEX('EAPG Table'!$D$8:$D$1048576, MATCH($C429, 'EAPG Table'!$B$8:$B$1048576, 0)))</f>
        <v/>
      </c>
      <c r="H429" s="91"/>
      <c r="I429" s="93"/>
      <c r="J429" s="94"/>
      <c r="K429" s="94"/>
      <c r="L429" s="94"/>
      <c r="M429" s="94"/>
      <c r="N429" s="94"/>
      <c r="O429" s="94"/>
      <c r="P429" s="95" t="str" cm="1">
        <f t="array" ref="P429">IF($C429="","",IF(I429="Yes",
           IF($B429=MATCH(MAX((IF($E$23:$E$522="",0,$E$23:$E$522))*(--($G$23:$G$522=$G429))*(--($I$23:$I$522="Yes"))),
                                                        (IF($E$23:$E$522="",0,$E$23:$E$522))*(--($G$23:$G$522=$G429))*(--($I$23:$I$522="Yes")),0),
                1,0.5),1))</f>
        <v/>
      </c>
      <c r="Q429" s="95" t="str">
        <f t="shared" si="51"/>
        <v xml:space="preserve"> </v>
      </c>
      <c r="R429" s="95" t="str">
        <f t="shared" si="49"/>
        <v/>
      </c>
      <c r="S429" s="95" t="str">
        <f t="shared" si="46"/>
        <v/>
      </c>
      <c r="T429" s="96" t="str">
        <f t="shared" si="47"/>
        <v xml:space="preserve"> </v>
      </c>
      <c r="U429" s="91"/>
      <c r="V429" s="101" t="str">
        <f t="shared" si="48"/>
        <v xml:space="preserve"> </v>
      </c>
      <c r="W429" s="98" t="str">
        <f t="shared" si="52"/>
        <v/>
      </c>
      <c r="X429" s="102" t="str">
        <f t="shared" si="50"/>
        <v/>
      </c>
      <c r="Y429" s="94"/>
      <c r="Z429" s="103" t="str">
        <f t="shared" si="54"/>
        <v/>
      </c>
    </row>
    <row r="430" spans="2:26" x14ac:dyDescent="0.2">
      <c r="B430" s="88">
        <f t="shared" si="53"/>
        <v>408</v>
      </c>
      <c r="C430" s="89"/>
      <c r="D430" s="61" t="str">
        <f>IF($C430="", "", INDEX('EAPG Table'!$C$8:$C$1048576, MATCH($C430, 'EAPG Table'!$B$8:$B$1048576, 0)))</f>
        <v/>
      </c>
      <c r="E430" s="90" t="str">
        <f>IF($C430="", "", INDEX('EAPG Table'!$H$8:$H$1048576, MATCH($C430, 'EAPG Table'!$B$8:$B$1048576, 0)))</f>
        <v/>
      </c>
      <c r="F430" s="91" t="str">
        <f>IF($C430="", "", INDEX('EAPG Table'!$F$8:$F$1048576, MATCH($C430, 'EAPG Table'!$B$8:$B$1048576, 0)))</f>
        <v/>
      </c>
      <c r="G430" s="92" t="str">
        <f>IF($C430="", "", INDEX('EAPG Table'!$D$8:$D$1048576, MATCH($C430, 'EAPG Table'!$B$8:$B$1048576, 0)))</f>
        <v/>
      </c>
      <c r="H430" s="91"/>
      <c r="I430" s="93"/>
      <c r="J430" s="94"/>
      <c r="K430" s="94"/>
      <c r="L430" s="94"/>
      <c r="M430" s="94"/>
      <c r="N430" s="94"/>
      <c r="O430" s="94"/>
      <c r="P430" s="95" t="str" cm="1">
        <f t="array" ref="P430">IF($C430="","",IF(I430="Yes",
           IF($B430=MATCH(MAX((IF($E$23:$E$522="",0,$E$23:$E$522))*(--($G$23:$G$522=$G430))*(--($I$23:$I$522="Yes"))),
                                                        (IF($E$23:$E$522="",0,$E$23:$E$522))*(--($G$23:$G$522=$G430))*(--($I$23:$I$522="Yes")),0),
                1,0.5),1))</f>
        <v/>
      </c>
      <c r="Q430" s="95" t="str">
        <f t="shared" si="51"/>
        <v xml:space="preserve"> </v>
      </c>
      <c r="R430" s="95" t="str">
        <f t="shared" si="49"/>
        <v/>
      </c>
      <c r="S430" s="95" t="str">
        <f t="shared" si="46"/>
        <v/>
      </c>
      <c r="T430" s="96" t="str">
        <f t="shared" si="47"/>
        <v xml:space="preserve"> </v>
      </c>
      <c r="U430" s="91"/>
      <c r="V430" s="101" t="str">
        <f t="shared" si="48"/>
        <v xml:space="preserve"> </v>
      </c>
      <c r="W430" s="98" t="str">
        <f t="shared" si="52"/>
        <v/>
      </c>
      <c r="X430" s="102" t="str">
        <f t="shared" si="50"/>
        <v/>
      </c>
      <c r="Y430" s="94"/>
      <c r="Z430" s="103" t="str">
        <f t="shared" si="54"/>
        <v/>
      </c>
    </row>
    <row r="431" spans="2:26" x14ac:dyDescent="0.2">
      <c r="B431" s="88">
        <f t="shared" si="53"/>
        <v>409</v>
      </c>
      <c r="C431" s="89"/>
      <c r="D431" s="61" t="str">
        <f>IF($C431="", "", INDEX('EAPG Table'!$C$8:$C$1048576, MATCH($C431, 'EAPG Table'!$B$8:$B$1048576, 0)))</f>
        <v/>
      </c>
      <c r="E431" s="90" t="str">
        <f>IF($C431="", "", INDEX('EAPG Table'!$H$8:$H$1048576, MATCH($C431, 'EAPG Table'!$B$8:$B$1048576, 0)))</f>
        <v/>
      </c>
      <c r="F431" s="91" t="str">
        <f>IF($C431="", "", INDEX('EAPG Table'!$F$8:$F$1048576, MATCH($C431, 'EAPG Table'!$B$8:$B$1048576, 0)))</f>
        <v/>
      </c>
      <c r="G431" s="92" t="str">
        <f>IF($C431="", "", INDEX('EAPG Table'!$D$8:$D$1048576, MATCH($C431, 'EAPG Table'!$B$8:$B$1048576, 0)))</f>
        <v/>
      </c>
      <c r="H431" s="91"/>
      <c r="I431" s="93"/>
      <c r="J431" s="94"/>
      <c r="K431" s="94"/>
      <c r="L431" s="94"/>
      <c r="M431" s="94"/>
      <c r="N431" s="94"/>
      <c r="O431" s="94"/>
      <c r="P431" s="95" t="str" cm="1">
        <f t="array" ref="P431">IF($C431="","",IF(I431="Yes",
           IF($B431=MATCH(MAX((IF($E$23:$E$522="",0,$E$23:$E$522))*(--($G$23:$G$522=$G431))*(--($I$23:$I$522="Yes"))),
                                                        (IF($E$23:$E$522="",0,$E$23:$E$522))*(--($G$23:$G$522=$G431))*(--($I$23:$I$522="Yes")),0),
                1,0.5),1))</f>
        <v/>
      </c>
      <c r="Q431" s="95" t="str">
        <f t="shared" si="51"/>
        <v xml:space="preserve"> </v>
      </c>
      <c r="R431" s="95" t="str">
        <f t="shared" si="49"/>
        <v/>
      </c>
      <c r="S431" s="95" t="str">
        <f t="shared" si="46"/>
        <v/>
      </c>
      <c r="T431" s="96" t="str">
        <f t="shared" si="47"/>
        <v xml:space="preserve"> </v>
      </c>
      <c r="U431" s="91"/>
      <c r="V431" s="101" t="str">
        <f t="shared" si="48"/>
        <v xml:space="preserve"> </v>
      </c>
      <c r="W431" s="98" t="str">
        <f t="shared" si="52"/>
        <v/>
      </c>
      <c r="X431" s="102" t="str">
        <f t="shared" si="50"/>
        <v/>
      </c>
      <c r="Y431" s="94"/>
      <c r="Z431" s="103" t="str">
        <f t="shared" si="54"/>
        <v/>
      </c>
    </row>
    <row r="432" spans="2:26" x14ac:dyDescent="0.2">
      <c r="B432" s="104">
        <f t="shared" si="53"/>
        <v>410</v>
      </c>
      <c r="C432" s="105"/>
      <c r="D432" s="106" t="str">
        <f>IF($C432="", "", INDEX('EAPG Table'!$C$8:$C$1048576, MATCH($C432, 'EAPG Table'!$B$8:$B$1048576, 0)))</f>
        <v/>
      </c>
      <c r="E432" s="107" t="str">
        <f>IF($C432="", "", INDEX('EAPG Table'!$H$8:$H$1048576, MATCH($C432, 'EAPG Table'!$B$8:$B$1048576, 0)))</f>
        <v/>
      </c>
      <c r="F432" s="108" t="str">
        <f>IF($C432="", "", INDEX('EAPG Table'!$F$8:$F$1048576, MATCH($C432, 'EAPG Table'!$B$8:$B$1048576, 0)))</f>
        <v/>
      </c>
      <c r="G432" s="109" t="str">
        <f>IF($C432="", "", INDEX('EAPG Table'!$D$8:$D$1048576, MATCH($C432, 'EAPG Table'!$B$8:$B$1048576, 0)))</f>
        <v/>
      </c>
      <c r="H432" s="108"/>
      <c r="I432" s="110"/>
      <c r="J432" s="111"/>
      <c r="K432" s="111"/>
      <c r="L432" s="111"/>
      <c r="M432" s="111"/>
      <c r="N432" s="111"/>
      <c r="O432" s="111"/>
      <c r="P432" s="112" t="str" cm="1">
        <f t="array" ref="P432">IF($C432="","",IF(I432="Yes",
           IF($B432=MATCH(MAX((IF($E$23:$E$522="",0,$E$23:$E$522))*(--($G$23:$G$522=$G432))*(--($I$23:$I$522="Yes"))),
                                                        (IF($E$23:$E$522="",0,$E$23:$E$522))*(--($G$23:$G$522=$G432))*(--($I$23:$I$522="Yes")),0),
                1,0.5),1))</f>
        <v/>
      </c>
      <c r="Q432" s="112" t="str">
        <f t="shared" si="51"/>
        <v xml:space="preserve"> </v>
      </c>
      <c r="R432" s="112" t="str">
        <f t="shared" si="49"/>
        <v/>
      </c>
      <c r="S432" s="112" t="str">
        <f t="shared" si="46"/>
        <v/>
      </c>
      <c r="T432" s="113" t="str">
        <f t="shared" si="47"/>
        <v xml:space="preserve"> </v>
      </c>
      <c r="U432" s="108"/>
      <c r="V432" s="114" t="str">
        <f t="shared" si="48"/>
        <v xml:space="preserve"> </v>
      </c>
      <c r="W432" s="115" t="str">
        <f t="shared" si="52"/>
        <v/>
      </c>
      <c r="X432" s="116" t="str">
        <f t="shared" si="50"/>
        <v/>
      </c>
      <c r="Y432" s="111"/>
      <c r="Z432" s="117" t="str">
        <f t="shared" si="54"/>
        <v/>
      </c>
    </row>
    <row r="433" spans="2:26" x14ac:dyDescent="0.2">
      <c r="B433" s="88">
        <f t="shared" si="53"/>
        <v>411</v>
      </c>
      <c r="C433" s="89"/>
      <c r="D433" s="61" t="str">
        <f>IF($C433="", "", INDEX('EAPG Table'!$C$8:$C$1048576, MATCH($C433, 'EAPG Table'!$B$8:$B$1048576, 0)))</f>
        <v/>
      </c>
      <c r="E433" s="90" t="str">
        <f>IF($C433="", "", INDEX('EAPG Table'!$H$8:$H$1048576, MATCH($C433, 'EAPG Table'!$B$8:$B$1048576, 0)))</f>
        <v/>
      </c>
      <c r="F433" s="91" t="str">
        <f>IF($C433="", "", INDEX('EAPG Table'!$F$8:$F$1048576, MATCH($C433, 'EAPG Table'!$B$8:$B$1048576, 0)))</f>
        <v/>
      </c>
      <c r="G433" s="92" t="str">
        <f>IF($C433="", "", INDEX('EAPG Table'!$D$8:$D$1048576, MATCH($C433, 'EAPG Table'!$B$8:$B$1048576, 0)))</f>
        <v/>
      </c>
      <c r="H433" s="91"/>
      <c r="I433" s="93"/>
      <c r="J433" s="94"/>
      <c r="K433" s="94"/>
      <c r="L433" s="94"/>
      <c r="M433" s="94"/>
      <c r="N433" s="94"/>
      <c r="O433" s="94"/>
      <c r="P433" s="95" t="str" cm="1">
        <f t="array" ref="P433">IF($C433="","",IF(I433="Yes",
           IF($B433=MATCH(MAX((IF($E$23:$E$522="",0,$E$23:$E$522))*(--($G$23:$G$522=$G433))*(--($I$23:$I$522="Yes"))),
                                                        (IF($E$23:$E$522="",0,$E$23:$E$522))*(--($G$23:$G$522=$G433))*(--($I$23:$I$522="Yes")),0),
                1,0.5),1))</f>
        <v/>
      </c>
      <c r="Q433" s="95" t="str">
        <f t="shared" si="51"/>
        <v xml:space="preserve"> </v>
      </c>
      <c r="R433" s="95" t="str">
        <f t="shared" si="49"/>
        <v/>
      </c>
      <c r="S433" s="95" t="str">
        <f t="shared" si="46"/>
        <v/>
      </c>
      <c r="T433" s="96" t="str">
        <f t="shared" si="47"/>
        <v xml:space="preserve"> </v>
      </c>
      <c r="U433" s="91"/>
      <c r="V433" s="101" t="str">
        <f t="shared" si="48"/>
        <v xml:space="preserve"> </v>
      </c>
      <c r="W433" s="98" t="str">
        <f t="shared" si="52"/>
        <v/>
      </c>
      <c r="X433" s="102" t="str">
        <f t="shared" si="50"/>
        <v/>
      </c>
      <c r="Y433" s="94"/>
      <c r="Z433" s="103" t="str">
        <f t="shared" si="54"/>
        <v/>
      </c>
    </row>
    <row r="434" spans="2:26" x14ac:dyDescent="0.2">
      <c r="B434" s="88">
        <f t="shared" si="53"/>
        <v>412</v>
      </c>
      <c r="C434" s="89"/>
      <c r="D434" s="61" t="str">
        <f>IF($C434="", "", INDEX('EAPG Table'!$C$8:$C$1048576, MATCH($C434, 'EAPG Table'!$B$8:$B$1048576, 0)))</f>
        <v/>
      </c>
      <c r="E434" s="90" t="str">
        <f>IF($C434="", "", INDEX('EAPG Table'!$H$8:$H$1048576, MATCH($C434, 'EAPG Table'!$B$8:$B$1048576, 0)))</f>
        <v/>
      </c>
      <c r="F434" s="91" t="str">
        <f>IF($C434="", "", INDEX('EAPG Table'!$F$8:$F$1048576, MATCH($C434, 'EAPG Table'!$B$8:$B$1048576, 0)))</f>
        <v/>
      </c>
      <c r="G434" s="92" t="str">
        <f>IF($C434="", "", INDEX('EAPG Table'!$D$8:$D$1048576, MATCH($C434, 'EAPG Table'!$B$8:$B$1048576, 0)))</f>
        <v/>
      </c>
      <c r="H434" s="91"/>
      <c r="I434" s="93"/>
      <c r="J434" s="94"/>
      <c r="K434" s="94"/>
      <c r="L434" s="94"/>
      <c r="M434" s="94"/>
      <c r="N434" s="94"/>
      <c r="O434" s="94"/>
      <c r="P434" s="95" t="str" cm="1">
        <f t="array" ref="P434">IF($C434="","",IF(I434="Yes",
           IF($B434=MATCH(MAX((IF($E$23:$E$522="",0,$E$23:$E$522))*(--($G$23:$G$522=$G434))*(--($I$23:$I$522="Yes"))),
                                                        (IF($E$23:$E$522="",0,$E$23:$E$522))*(--($G$23:$G$522=$G434))*(--($I$23:$I$522="Yes")),0),
                1,0.5),1))</f>
        <v/>
      </c>
      <c r="Q434" s="95" t="str">
        <f t="shared" si="51"/>
        <v xml:space="preserve"> </v>
      </c>
      <c r="R434" s="95" t="str">
        <f t="shared" si="49"/>
        <v/>
      </c>
      <c r="S434" s="95" t="str">
        <f t="shared" si="46"/>
        <v/>
      </c>
      <c r="T434" s="96" t="str">
        <f t="shared" si="47"/>
        <v xml:space="preserve"> </v>
      </c>
      <c r="U434" s="91"/>
      <c r="V434" s="101" t="str">
        <f t="shared" si="48"/>
        <v xml:space="preserve"> </v>
      </c>
      <c r="W434" s="98" t="str">
        <f t="shared" si="52"/>
        <v/>
      </c>
      <c r="X434" s="102" t="str">
        <f t="shared" si="50"/>
        <v/>
      </c>
      <c r="Y434" s="94"/>
      <c r="Z434" s="103" t="str">
        <f t="shared" si="54"/>
        <v/>
      </c>
    </row>
    <row r="435" spans="2:26" x14ac:dyDescent="0.2">
      <c r="B435" s="88">
        <f t="shared" si="53"/>
        <v>413</v>
      </c>
      <c r="C435" s="89"/>
      <c r="D435" s="61" t="str">
        <f>IF($C435="", "", INDEX('EAPG Table'!$C$8:$C$1048576, MATCH($C435, 'EAPG Table'!$B$8:$B$1048576, 0)))</f>
        <v/>
      </c>
      <c r="E435" s="90" t="str">
        <f>IF($C435="", "", INDEX('EAPG Table'!$H$8:$H$1048576, MATCH($C435, 'EAPG Table'!$B$8:$B$1048576, 0)))</f>
        <v/>
      </c>
      <c r="F435" s="91" t="str">
        <f>IF($C435="", "", INDEX('EAPG Table'!$F$8:$F$1048576, MATCH($C435, 'EAPG Table'!$B$8:$B$1048576, 0)))</f>
        <v/>
      </c>
      <c r="G435" s="92" t="str">
        <f>IF($C435="", "", INDEX('EAPG Table'!$D$8:$D$1048576, MATCH($C435, 'EAPG Table'!$B$8:$B$1048576, 0)))</f>
        <v/>
      </c>
      <c r="H435" s="91"/>
      <c r="I435" s="93"/>
      <c r="J435" s="94"/>
      <c r="K435" s="94"/>
      <c r="L435" s="94"/>
      <c r="M435" s="94"/>
      <c r="N435" s="94"/>
      <c r="O435" s="94"/>
      <c r="P435" s="95" t="str" cm="1">
        <f t="array" ref="P435">IF($C435="","",IF(I435="Yes",
           IF($B435=MATCH(MAX((IF($E$23:$E$522="",0,$E$23:$E$522))*(--($G$23:$G$522=$G435))*(--($I$23:$I$522="Yes"))),
                                                        (IF($E$23:$E$522="",0,$E$23:$E$522))*(--($G$23:$G$522=$G435))*(--($I$23:$I$522="Yes")),0),
                1,0.5),1))</f>
        <v/>
      </c>
      <c r="Q435" s="95" t="str">
        <f t="shared" si="51"/>
        <v xml:space="preserve"> </v>
      </c>
      <c r="R435" s="95" t="str">
        <f t="shared" si="49"/>
        <v/>
      </c>
      <c r="S435" s="95" t="str">
        <f t="shared" si="46"/>
        <v/>
      </c>
      <c r="T435" s="96" t="str">
        <f t="shared" si="47"/>
        <v xml:space="preserve"> </v>
      </c>
      <c r="U435" s="91"/>
      <c r="V435" s="101" t="str">
        <f t="shared" si="48"/>
        <v xml:space="preserve"> </v>
      </c>
      <c r="W435" s="98" t="str">
        <f t="shared" si="52"/>
        <v/>
      </c>
      <c r="X435" s="102" t="str">
        <f t="shared" si="50"/>
        <v/>
      </c>
      <c r="Y435" s="94"/>
      <c r="Z435" s="103" t="str">
        <f t="shared" si="54"/>
        <v/>
      </c>
    </row>
    <row r="436" spans="2:26" x14ac:dyDescent="0.2">
      <c r="B436" s="88">
        <f t="shared" si="53"/>
        <v>414</v>
      </c>
      <c r="C436" s="89"/>
      <c r="D436" s="61" t="str">
        <f>IF($C436="", "", INDEX('EAPG Table'!$C$8:$C$1048576, MATCH($C436, 'EAPG Table'!$B$8:$B$1048576, 0)))</f>
        <v/>
      </c>
      <c r="E436" s="90" t="str">
        <f>IF($C436="", "", INDEX('EAPG Table'!$H$8:$H$1048576, MATCH($C436, 'EAPG Table'!$B$8:$B$1048576, 0)))</f>
        <v/>
      </c>
      <c r="F436" s="91" t="str">
        <f>IF($C436="", "", INDEX('EAPG Table'!$F$8:$F$1048576, MATCH($C436, 'EAPG Table'!$B$8:$B$1048576, 0)))</f>
        <v/>
      </c>
      <c r="G436" s="92" t="str">
        <f>IF($C436="", "", INDEX('EAPG Table'!$D$8:$D$1048576, MATCH($C436, 'EAPG Table'!$B$8:$B$1048576, 0)))</f>
        <v/>
      </c>
      <c r="H436" s="91"/>
      <c r="I436" s="93"/>
      <c r="J436" s="94"/>
      <c r="K436" s="94"/>
      <c r="L436" s="94"/>
      <c r="M436" s="94"/>
      <c r="N436" s="94"/>
      <c r="O436" s="94"/>
      <c r="P436" s="95" t="str" cm="1">
        <f t="array" ref="P436">IF($C436="","",IF(I436="Yes",
           IF($B436=MATCH(MAX((IF($E$23:$E$522="",0,$E$23:$E$522))*(--($G$23:$G$522=$G436))*(--($I$23:$I$522="Yes"))),
                                                        (IF($E$23:$E$522="",0,$E$23:$E$522))*(--($G$23:$G$522=$G436))*(--($I$23:$I$522="Yes")),0),
                1,0.5),1))</f>
        <v/>
      </c>
      <c r="Q436" s="95" t="str">
        <f t="shared" si="51"/>
        <v xml:space="preserve"> </v>
      </c>
      <c r="R436" s="95" t="str">
        <f t="shared" si="49"/>
        <v/>
      </c>
      <c r="S436" s="95" t="str">
        <f t="shared" si="46"/>
        <v/>
      </c>
      <c r="T436" s="96" t="str">
        <f t="shared" si="47"/>
        <v xml:space="preserve"> </v>
      </c>
      <c r="U436" s="91"/>
      <c r="V436" s="101" t="str">
        <f t="shared" si="48"/>
        <v xml:space="preserve"> </v>
      </c>
      <c r="W436" s="98" t="str">
        <f t="shared" si="52"/>
        <v/>
      </c>
      <c r="X436" s="102" t="str">
        <f t="shared" si="50"/>
        <v/>
      </c>
      <c r="Y436" s="94"/>
      <c r="Z436" s="103" t="str">
        <f t="shared" si="54"/>
        <v/>
      </c>
    </row>
    <row r="437" spans="2:26" x14ac:dyDescent="0.2">
      <c r="B437" s="104">
        <f t="shared" si="53"/>
        <v>415</v>
      </c>
      <c r="C437" s="105"/>
      <c r="D437" s="106" t="str">
        <f>IF($C437="", "", INDEX('EAPG Table'!$C$8:$C$1048576, MATCH($C437, 'EAPG Table'!$B$8:$B$1048576, 0)))</f>
        <v/>
      </c>
      <c r="E437" s="107" t="str">
        <f>IF($C437="", "", INDEX('EAPG Table'!$H$8:$H$1048576, MATCH($C437, 'EAPG Table'!$B$8:$B$1048576, 0)))</f>
        <v/>
      </c>
      <c r="F437" s="108" t="str">
        <f>IF($C437="", "", INDEX('EAPG Table'!$F$8:$F$1048576, MATCH($C437, 'EAPG Table'!$B$8:$B$1048576, 0)))</f>
        <v/>
      </c>
      <c r="G437" s="109" t="str">
        <f>IF($C437="", "", INDEX('EAPG Table'!$D$8:$D$1048576, MATCH($C437, 'EAPG Table'!$B$8:$B$1048576, 0)))</f>
        <v/>
      </c>
      <c r="H437" s="108"/>
      <c r="I437" s="110"/>
      <c r="J437" s="111"/>
      <c r="K437" s="111"/>
      <c r="L437" s="111"/>
      <c r="M437" s="111"/>
      <c r="N437" s="111"/>
      <c r="O437" s="111"/>
      <c r="P437" s="112" t="str" cm="1">
        <f t="array" ref="P437">IF($C437="","",IF(I437="Yes",
           IF($B437=MATCH(MAX((IF($E$23:$E$522="",0,$E$23:$E$522))*(--($G$23:$G$522=$G437))*(--($I$23:$I$522="Yes"))),
                                                        (IF($E$23:$E$522="",0,$E$23:$E$522))*(--($G$23:$G$522=$G437))*(--($I$23:$I$522="Yes")),0),
                1,0.5),1))</f>
        <v/>
      </c>
      <c r="Q437" s="112" t="str">
        <f t="shared" si="51"/>
        <v xml:space="preserve"> </v>
      </c>
      <c r="R437" s="112" t="str">
        <f t="shared" si="49"/>
        <v/>
      </c>
      <c r="S437" s="112" t="str">
        <f t="shared" si="46"/>
        <v/>
      </c>
      <c r="T437" s="113" t="str">
        <f t="shared" si="47"/>
        <v xml:space="preserve"> </v>
      </c>
      <c r="U437" s="108"/>
      <c r="V437" s="114" t="str">
        <f t="shared" si="48"/>
        <v xml:space="preserve"> </v>
      </c>
      <c r="W437" s="115" t="str">
        <f t="shared" si="52"/>
        <v/>
      </c>
      <c r="X437" s="116" t="str">
        <f t="shared" si="50"/>
        <v/>
      </c>
      <c r="Y437" s="111"/>
      <c r="Z437" s="117" t="str">
        <f t="shared" si="54"/>
        <v/>
      </c>
    </row>
    <row r="438" spans="2:26" x14ac:dyDescent="0.2">
      <c r="B438" s="88">
        <f t="shared" si="53"/>
        <v>416</v>
      </c>
      <c r="C438" s="89"/>
      <c r="D438" s="61" t="str">
        <f>IF($C438="", "", INDEX('EAPG Table'!$C$8:$C$1048576, MATCH($C438, 'EAPG Table'!$B$8:$B$1048576, 0)))</f>
        <v/>
      </c>
      <c r="E438" s="90" t="str">
        <f>IF($C438="", "", INDEX('EAPG Table'!$H$8:$H$1048576, MATCH($C438, 'EAPG Table'!$B$8:$B$1048576, 0)))</f>
        <v/>
      </c>
      <c r="F438" s="91" t="str">
        <f>IF($C438="", "", INDEX('EAPG Table'!$F$8:$F$1048576, MATCH($C438, 'EAPG Table'!$B$8:$B$1048576, 0)))</f>
        <v/>
      </c>
      <c r="G438" s="92" t="str">
        <f>IF($C438="", "", INDEX('EAPG Table'!$D$8:$D$1048576, MATCH($C438, 'EAPG Table'!$B$8:$B$1048576, 0)))</f>
        <v/>
      </c>
      <c r="H438" s="91"/>
      <c r="I438" s="93"/>
      <c r="J438" s="94"/>
      <c r="K438" s="94"/>
      <c r="L438" s="94"/>
      <c r="M438" s="94"/>
      <c r="N438" s="94"/>
      <c r="O438" s="94"/>
      <c r="P438" s="95" t="str" cm="1">
        <f t="array" ref="P438">IF($C438="","",IF(I438="Yes",
           IF($B438=MATCH(MAX((IF($E$23:$E$522="",0,$E$23:$E$522))*(--($G$23:$G$522=$G438))*(--($I$23:$I$522="Yes"))),
                                                        (IF($E$23:$E$522="",0,$E$23:$E$522))*(--($G$23:$G$522=$G438))*(--($I$23:$I$522="Yes")),0),
                1,0.5),1))</f>
        <v/>
      </c>
      <c r="Q438" s="95" t="str">
        <f t="shared" si="51"/>
        <v xml:space="preserve"> </v>
      </c>
      <c r="R438" s="95" t="str">
        <f t="shared" si="49"/>
        <v/>
      </c>
      <c r="S438" s="95" t="str">
        <f t="shared" si="46"/>
        <v/>
      </c>
      <c r="T438" s="96" t="str">
        <f t="shared" si="47"/>
        <v xml:space="preserve"> </v>
      </c>
      <c r="U438" s="91"/>
      <c r="V438" s="101" t="str">
        <f t="shared" si="48"/>
        <v xml:space="preserve"> </v>
      </c>
      <c r="W438" s="98" t="str">
        <f t="shared" si="52"/>
        <v/>
      </c>
      <c r="X438" s="102" t="str">
        <f t="shared" si="50"/>
        <v/>
      </c>
      <c r="Y438" s="94"/>
      <c r="Z438" s="103" t="str">
        <f t="shared" si="54"/>
        <v/>
      </c>
    </row>
    <row r="439" spans="2:26" x14ac:dyDescent="0.2">
      <c r="B439" s="88">
        <f t="shared" si="53"/>
        <v>417</v>
      </c>
      <c r="C439" s="89"/>
      <c r="D439" s="61" t="str">
        <f>IF($C439="", "", INDEX('EAPG Table'!$C$8:$C$1048576, MATCH($C439, 'EAPG Table'!$B$8:$B$1048576, 0)))</f>
        <v/>
      </c>
      <c r="E439" s="90" t="str">
        <f>IF($C439="", "", INDEX('EAPG Table'!$H$8:$H$1048576, MATCH($C439, 'EAPG Table'!$B$8:$B$1048576, 0)))</f>
        <v/>
      </c>
      <c r="F439" s="91" t="str">
        <f>IF($C439="", "", INDEX('EAPG Table'!$F$8:$F$1048576, MATCH($C439, 'EAPG Table'!$B$8:$B$1048576, 0)))</f>
        <v/>
      </c>
      <c r="G439" s="92" t="str">
        <f>IF($C439="", "", INDEX('EAPG Table'!$D$8:$D$1048576, MATCH($C439, 'EAPG Table'!$B$8:$B$1048576, 0)))</f>
        <v/>
      </c>
      <c r="H439" s="91"/>
      <c r="I439" s="93"/>
      <c r="J439" s="94"/>
      <c r="K439" s="94"/>
      <c r="L439" s="94"/>
      <c r="M439" s="94"/>
      <c r="N439" s="94"/>
      <c r="O439" s="94"/>
      <c r="P439" s="95" t="str" cm="1">
        <f t="array" ref="P439">IF($C439="","",IF(I439="Yes",
           IF($B439=MATCH(MAX((IF($E$23:$E$522="",0,$E$23:$E$522))*(--($G$23:$G$522=$G439))*(--($I$23:$I$522="Yes"))),
                                                        (IF($E$23:$E$522="",0,$E$23:$E$522))*(--($G$23:$G$522=$G439))*(--($I$23:$I$522="Yes")),0),
                1,0.5),1))</f>
        <v/>
      </c>
      <c r="Q439" s="95" t="str">
        <f t="shared" si="51"/>
        <v xml:space="preserve"> </v>
      </c>
      <c r="R439" s="95" t="str">
        <f t="shared" si="49"/>
        <v/>
      </c>
      <c r="S439" s="95" t="str">
        <f t="shared" si="46"/>
        <v/>
      </c>
      <c r="T439" s="96" t="str">
        <f t="shared" si="47"/>
        <v xml:space="preserve"> </v>
      </c>
      <c r="U439" s="91"/>
      <c r="V439" s="101" t="str">
        <f t="shared" si="48"/>
        <v xml:space="preserve"> </v>
      </c>
      <c r="W439" s="98" t="str">
        <f t="shared" si="52"/>
        <v/>
      </c>
      <c r="X439" s="102" t="str">
        <f t="shared" si="50"/>
        <v/>
      </c>
      <c r="Y439" s="94"/>
      <c r="Z439" s="103" t="str">
        <f t="shared" si="54"/>
        <v/>
      </c>
    </row>
    <row r="440" spans="2:26" x14ac:dyDescent="0.2">
      <c r="B440" s="88">
        <f t="shared" si="53"/>
        <v>418</v>
      </c>
      <c r="C440" s="89"/>
      <c r="D440" s="61" t="str">
        <f>IF($C440="", "", INDEX('EAPG Table'!$C$8:$C$1048576, MATCH($C440, 'EAPG Table'!$B$8:$B$1048576, 0)))</f>
        <v/>
      </c>
      <c r="E440" s="90" t="str">
        <f>IF($C440="", "", INDEX('EAPG Table'!$H$8:$H$1048576, MATCH($C440, 'EAPG Table'!$B$8:$B$1048576, 0)))</f>
        <v/>
      </c>
      <c r="F440" s="91" t="str">
        <f>IF($C440="", "", INDEX('EAPG Table'!$F$8:$F$1048576, MATCH($C440, 'EAPG Table'!$B$8:$B$1048576, 0)))</f>
        <v/>
      </c>
      <c r="G440" s="92" t="str">
        <f>IF($C440="", "", INDEX('EAPG Table'!$D$8:$D$1048576, MATCH($C440, 'EAPG Table'!$B$8:$B$1048576, 0)))</f>
        <v/>
      </c>
      <c r="H440" s="91"/>
      <c r="I440" s="93"/>
      <c r="J440" s="94"/>
      <c r="K440" s="94"/>
      <c r="L440" s="94"/>
      <c r="M440" s="94"/>
      <c r="N440" s="94"/>
      <c r="O440" s="94"/>
      <c r="P440" s="95" t="str" cm="1">
        <f t="array" ref="P440">IF($C440="","",IF(I440="Yes",
           IF($B440=MATCH(MAX((IF($E$23:$E$522="",0,$E$23:$E$522))*(--($G$23:$G$522=$G440))*(--($I$23:$I$522="Yes"))),
                                                        (IF($E$23:$E$522="",0,$E$23:$E$522))*(--($G$23:$G$522=$G440))*(--($I$23:$I$522="Yes")),0),
                1,0.5),1))</f>
        <v/>
      </c>
      <c r="Q440" s="95" t="str">
        <f t="shared" si="51"/>
        <v xml:space="preserve"> </v>
      </c>
      <c r="R440" s="95" t="str">
        <f t="shared" si="49"/>
        <v/>
      </c>
      <c r="S440" s="95" t="str">
        <f t="shared" si="46"/>
        <v/>
      </c>
      <c r="T440" s="96" t="str">
        <f t="shared" si="47"/>
        <v xml:space="preserve"> </v>
      </c>
      <c r="U440" s="91"/>
      <c r="V440" s="101" t="str">
        <f t="shared" si="48"/>
        <v xml:space="preserve"> </v>
      </c>
      <c r="W440" s="98" t="str">
        <f t="shared" si="52"/>
        <v/>
      </c>
      <c r="X440" s="102" t="str">
        <f t="shared" si="50"/>
        <v/>
      </c>
      <c r="Y440" s="94"/>
      <c r="Z440" s="103" t="str">
        <f t="shared" si="54"/>
        <v/>
      </c>
    </row>
    <row r="441" spans="2:26" x14ac:dyDescent="0.2">
      <c r="B441" s="88">
        <f t="shared" si="53"/>
        <v>419</v>
      </c>
      <c r="C441" s="89"/>
      <c r="D441" s="61" t="str">
        <f>IF($C441="", "", INDEX('EAPG Table'!$C$8:$C$1048576, MATCH($C441, 'EAPG Table'!$B$8:$B$1048576, 0)))</f>
        <v/>
      </c>
      <c r="E441" s="90" t="str">
        <f>IF($C441="", "", INDEX('EAPG Table'!$H$8:$H$1048576, MATCH($C441, 'EAPG Table'!$B$8:$B$1048576, 0)))</f>
        <v/>
      </c>
      <c r="F441" s="91" t="str">
        <f>IF($C441="", "", INDEX('EAPG Table'!$F$8:$F$1048576, MATCH($C441, 'EAPG Table'!$B$8:$B$1048576, 0)))</f>
        <v/>
      </c>
      <c r="G441" s="92" t="str">
        <f>IF($C441="", "", INDEX('EAPG Table'!$D$8:$D$1048576, MATCH($C441, 'EAPG Table'!$B$8:$B$1048576, 0)))</f>
        <v/>
      </c>
      <c r="H441" s="91"/>
      <c r="I441" s="93"/>
      <c r="J441" s="94"/>
      <c r="K441" s="94"/>
      <c r="L441" s="94"/>
      <c r="M441" s="94"/>
      <c r="N441" s="94"/>
      <c r="O441" s="94"/>
      <c r="P441" s="95" t="str" cm="1">
        <f t="array" ref="P441">IF($C441="","",IF(I441="Yes",
           IF($B441=MATCH(MAX((IF($E$23:$E$522="",0,$E$23:$E$522))*(--($G$23:$G$522=$G441))*(--($I$23:$I$522="Yes"))),
                                                        (IF($E$23:$E$522="",0,$E$23:$E$522))*(--($G$23:$G$522=$G441))*(--($I$23:$I$522="Yes")),0),
                1,0.5),1))</f>
        <v/>
      </c>
      <c r="Q441" s="95" t="str">
        <f t="shared" si="51"/>
        <v xml:space="preserve"> </v>
      </c>
      <c r="R441" s="95" t="str">
        <f t="shared" si="49"/>
        <v/>
      </c>
      <c r="S441" s="95" t="str">
        <f t="shared" si="46"/>
        <v/>
      </c>
      <c r="T441" s="96" t="str">
        <f t="shared" si="47"/>
        <v xml:space="preserve"> </v>
      </c>
      <c r="U441" s="91"/>
      <c r="V441" s="101" t="str">
        <f t="shared" si="48"/>
        <v xml:space="preserve"> </v>
      </c>
      <c r="W441" s="98" t="str">
        <f t="shared" si="52"/>
        <v/>
      </c>
      <c r="X441" s="102" t="str">
        <f t="shared" si="50"/>
        <v/>
      </c>
      <c r="Y441" s="94"/>
      <c r="Z441" s="103" t="str">
        <f t="shared" si="54"/>
        <v/>
      </c>
    </row>
    <row r="442" spans="2:26" x14ac:dyDescent="0.2">
      <c r="B442" s="104">
        <f t="shared" si="53"/>
        <v>420</v>
      </c>
      <c r="C442" s="105"/>
      <c r="D442" s="106" t="str">
        <f>IF($C442="", "", INDEX('EAPG Table'!$C$8:$C$1048576, MATCH($C442, 'EAPG Table'!$B$8:$B$1048576, 0)))</f>
        <v/>
      </c>
      <c r="E442" s="107" t="str">
        <f>IF($C442="", "", INDEX('EAPG Table'!$H$8:$H$1048576, MATCH($C442, 'EAPG Table'!$B$8:$B$1048576, 0)))</f>
        <v/>
      </c>
      <c r="F442" s="108" t="str">
        <f>IF($C442="", "", INDEX('EAPG Table'!$F$8:$F$1048576, MATCH($C442, 'EAPG Table'!$B$8:$B$1048576, 0)))</f>
        <v/>
      </c>
      <c r="G442" s="109" t="str">
        <f>IF($C442="", "", INDEX('EAPG Table'!$D$8:$D$1048576, MATCH($C442, 'EAPG Table'!$B$8:$B$1048576, 0)))</f>
        <v/>
      </c>
      <c r="H442" s="108"/>
      <c r="I442" s="110"/>
      <c r="J442" s="111"/>
      <c r="K442" s="111"/>
      <c r="L442" s="111"/>
      <c r="M442" s="111"/>
      <c r="N442" s="111"/>
      <c r="O442" s="111"/>
      <c r="P442" s="112" t="str" cm="1">
        <f t="array" ref="P442">IF($C442="","",IF(I442="Yes",
           IF($B442=MATCH(MAX((IF($E$23:$E$522="",0,$E$23:$E$522))*(--($G$23:$G$522=$G442))*(--($I$23:$I$522="Yes"))),
                                                        (IF($E$23:$E$522="",0,$E$23:$E$522))*(--($G$23:$G$522=$G442))*(--($I$23:$I$522="Yes")),0),
                1,0.5),1))</f>
        <v/>
      </c>
      <c r="Q442" s="112" t="str">
        <f t="shared" si="51"/>
        <v xml:space="preserve"> </v>
      </c>
      <c r="R442" s="112" t="str">
        <f t="shared" si="49"/>
        <v/>
      </c>
      <c r="S442" s="112" t="str">
        <f t="shared" si="46"/>
        <v/>
      </c>
      <c r="T442" s="113" t="str">
        <f t="shared" si="47"/>
        <v xml:space="preserve"> </v>
      </c>
      <c r="U442" s="108"/>
      <c r="V442" s="114" t="str">
        <f t="shared" si="48"/>
        <v xml:space="preserve"> </v>
      </c>
      <c r="W442" s="115" t="str">
        <f t="shared" si="52"/>
        <v/>
      </c>
      <c r="X442" s="116" t="str">
        <f t="shared" si="50"/>
        <v/>
      </c>
      <c r="Y442" s="111"/>
      <c r="Z442" s="117" t="str">
        <f t="shared" si="54"/>
        <v/>
      </c>
    </row>
    <row r="443" spans="2:26" x14ac:dyDescent="0.2">
      <c r="B443" s="88">
        <f t="shared" si="53"/>
        <v>421</v>
      </c>
      <c r="C443" s="89"/>
      <c r="D443" s="61" t="str">
        <f>IF($C443="", "", INDEX('EAPG Table'!$C$8:$C$1048576, MATCH($C443, 'EAPG Table'!$B$8:$B$1048576, 0)))</f>
        <v/>
      </c>
      <c r="E443" s="90" t="str">
        <f>IF($C443="", "", INDEX('EAPG Table'!$H$8:$H$1048576, MATCH($C443, 'EAPG Table'!$B$8:$B$1048576, 0)))</f>
        <v/>
      </c>
      <c r="F443" s="91" t="str">
        <f>IF($C443="", "", INDEX('EAPG Table'!$F$8:$F$1048576, MATCH($C443, 'EAPG Table'!$B$8:$B$1048576, 0)))</f>
        <v/>
      </c>
      <c r="G443" s="92" t="str">
        <f>IF($C443="", "", INDEX('EAPG Table'!$D$8:$D$1048576, MATCH($C443, 'EAPG Table'!$B$8:$B$1048576, 0)))</f>
        <v/>
      </c>
      <c r="H443" s="91"/>
      <c r="I443" s="93"/>
      <c r="J443" s="94"/>
      <c r="K443" s="94"/>
      <c r="L443" s="94"/>
      <c r="M443" s="94"/>
      <c r="N443" s="94"/>
      <c r="O443" s="94"/>
      <c r="P443" s="95" t="str" cm="1">
        <f t="array" ref="P443">IF($C443="","",IF(I443="Yes",
           IF($B443=MATCH(MAX((IF($E$23:$E$522="",0,$E$23:$E$522))*(--($G$23:$G$522=$G443))*(--($I$23:$I$522="Yes"))),
                                                        (IF($E$23:$E$522="",0,$E$23:$E$522))*(--($G$23:$G$522=$G443))*(--($I$23:$I$522="Yes")),0),
                1,0.5),1))</f>
        <v/>
      </c>
      <c r="Q443" s="95" t="str">
        <f t="shared" si="51"/>
        <v xml:space="preserve"> </v>
      </c>
      <c r="R443" s="95" t="str">
        <f t="shared" si="49"/>
        <v/>
      </c>
      <c r="S443" s="95" t="str">
        <f t="shared" si="46"/>
        <v/>
      </c>
      <c r="T443" s="96" t="str">
        <f t="shared" si="47"/>
        <v xml:space="preserve"> </v>
      </c>
      <c r="U443" s="91"/>
      <c r="V443" s="101" t="str">
        <f t="shared" si="48"/>
        <v xml:space="preserve"> </v>
      </c>
      <c r="W443" s="98" t="str">
        <f t="shared" si="52"/>
        <v/>
      </c>
      <c r="X443" s="102" t="str">
        <f t="shared" si="50"/>
        <v/>
      </c>
      <c r="Y443" s="94"/>
      <c r="Z443" s="103" t="str">
        <f t="shared" si="54"/>
        <v/>
      </c>
    </row>
    <row r="444" spans="2:26" x14ac:dyDescent="0.2">
      <c r="B444" s="88">
        <f t="shared" si="53"/>
        <v>422</v>
      </c>
      <c r="C444" s="89"/>
      <c r="D444" s="61" t="str">
        <f>IF($C444="", "", INDEX('EAPG Table'!$C$8:$C$1048576, MATCH($C444, 'EAPG Table'!$B$8:$B$1048576, 0)))</f>
        <v/>
      </c>
      <c r="E444" s="90" t="str">
        <f>IF($C444="", "", INDEX('EAPG Table'!$H$8:$H$1048576, MATCH($C444, 'EAPG Table'!$B$8:$B$1048576, 0)))</f>
        <v/>
      </c>
      <c r="F444" s="91" t="str">
        <f>IF($C444="", "", INDEX('EAPG Table'!$F$8:$F$1048576, MATCH($C444, 'EAPG Table'!$B$8:$B$1048576, 0)))</f>
        <v/>
      </c>
      <c r="G444" s="92" t="str">
        <f>IF($C444="", "", INDEX('EAPG Table'!$D$8:$D$1048576, MATCH($C444, 'EAPG Table'!$B$8:$B$1048576, 0)))</f>
        <v/>
      </c>
      <c r="H444" s="91"/>
      <c r="I444" s="93"/>
      <c r="J444" s="94"/>
      <c r="K444" s="94"/>
      <c r="L444" s="94"/>
      <c r="M444" s="94"/>
      <c r="N444" s="94"/>
      <c r="O444" s="94"/>
      <c r="P444" s="95" t="str" cm="1">
        <f t="array" ref="P444">IF($C444="","",IF(I444="Yes",
           IF($B444=MATCH(MAX((IF($E$23:$E$522="",0,$E$23:$E$522))*(--($G$23:$G$522=$G444))*(--($I$23:$I$522="Yes"))),
                                                        (IF($E$23:$E$522="",0,$E$23:$E$522))*(--($G$23:$G$522=$G444))*(--($I$23:$I$522="Yes")),0),
                1,0.5),1))</f>
        <v/>
      </c>
      <c r="Q444" s="95" t="str">
        <f t="shared" si="51"/>
        <v xml:space="preserve"> </v>
      </c>
      <c r="R444" s="95" t="str">
        <f t="shared" si="49"/>
        <v/>
      </c>
      <c r="S444" s="95" t="str">
        <f t="shared" si="46"/>
        <v/>
      </c>
      <c r="T444" s="96" t="str">
        <f t="shared" si="47"/>
        <v xml:space="preserve"> </v>
      </c>
      <c r="U444" s="91"/>
      <c r="V444" s="101" t="str">
        <f t="shared" si="48"/>
        <v xml:space="preserve"> </v>
      </c>
      <c r="W444" s="98" t="str">
        <f t="shared" si="52"/>
        <v/>
      </c>
      <c r="X444" s="102" t="str">
        <f t="shared" si="50"/>
        <v/>
      </c>
      <c r="Y444" s="94"/>
      <c r="Z444" s="103" t="str">
        <f t="shared" si="54"/>
        <v/>
      </c>
    </row>
    <row r="445" spans="2:26" x14ac:dyDescent="0.2">
      <c r="B445" s="88">
        <f t="shared" si="53"/>
        <v>423</v>
      </c>
      <c r="C445" s="89"/>
      <c r="D445" s="61" t="str">
        <f>IF($C445="", "", INDEX('EAPG Table'!$C$8:$C$1048576, MATCH($C445, 'EAPG Table'!$B$8:$B$1048576, 0)))</f>
        <v/>
      </c>
      <c r="E445" s="90" t="str">
        <f>IF($C445="", "", INDEX('EAPG Table'!$H$8:$H$1048576, MATCH($C445, 'EAPG Table'!$B$8:$B$1048576, 0)))</f>
        <v/>
      </c>
      <c r="F445" s="91" t="str">
        <f>IF($C445="", "", INDEX('EAPG Table'!$F$8:$F$1048576, MATCH($C445, 'EAPG Table'!$B$8:$B$1048576, 0)))</f>
        <v/>
      </c>
      <c r="G445" s="92" t="str">
        <f>IF($C445="", "", INDEX('EAPG Table'!$D$8:$D$1048576, MATCH($C445, 'EAPG Table'!$B$8:$B$1048576, 0)))</f>
        <v/>
      </c>
      <c r="H445" s="91"/>
      <c r="I445" s="93"/>
      <c r="J445" s="94"/>
      <c r="K445" s="94"/>
      <c r="L445" s="94"/>
      <c r="M445" s="94"/>
      <c r="N445" s="94"/>
      <c r="O445" s="94"/>
      <c r="P445" s="95" t="str" cm="1">
        <f t="array" ref="P445">IF($C445="","",IF(I445="Yes",
           IF($B445=MATCH(MAX((IF($E$23:$E$522="",0,$E$23:$E$522))*(--($G$23:$G$522=$G445))*(--($I$23:$I$522="Yes"))),
                                                        (IF($E$23:$E$522="",0,$E$23:$E$522))*(--($G$23:$G$522=$G445))*(--($I$23:$I$522="Yes")),0),
                1,0.5),1))</f>
        <v/>
      </c>
      <c r="Q445" s="95" t="str">
        <f t="shared" si="51"/>
        <v xml:space="preserve"> </v>
      </c>
      <c r="R445" s="95" t="str">
        <f t="shared" si="49"/>
        <v/>
      </c>
      <c r="S445" s="95" t="str">
        <f t="shared" si="46"/>
        <v/>
      </c>
      <c r="T445" s="96" t="str">
        <f t="shared" si="47"/>
        <v xml:space="preserve"> </v>
      </c>
      <c r="U445" s="91"/>
      <c r="V445" s="101" t="str">
        <f t="shared" si="48"/>
        <v xml:space="preserve"> </v>
      </c>
      <c r="W445" s="98" t="str">
        <f t="shared" si="52"/>
        <v/>
      </c>
      <c r="X445" s="102" t="str">
        <f t="shared" si="50"/>
        <v/>
      </c>
      <c r="Y445" s="94"/>
      <c r="Z445" s="103" t="str">
        <f t="shared" si="54"/>
        <v/>
      </c>
    </row>
    <row r="446" spans="2:26" x14ac:dyDescent="0.2">
      <c r="B446" s="88">
        <f t="shared" si="53"/>
        <v>424</v>
      </c>
      <c r="C446" s="89"/>
      <c r="D446" s="61" t="str">
        <f>IF($C446="", "", INDEX('EAPG Table'!$C$8:$C$1048576, MATCH($C446, 'EAPG Table'!$B$8:$B$1048576, 0)))</f>
        <v/>
      </c>
      <c r="E446" s="90" t="str">
        <f>IF($C446="", "", INDEX('EAPG Table'!$H$8:$H$1048576, MATCH($C446, 'EAPG Table'!$B$8:$B$1048576, 0)))</f>
        <v/>
      </c>
      <c r="F446" s="91" t="str">
        <f>IF($C446="", "", INDEX('EAPG Table'!$F$8:$F$1048576, MATCH($C446, 'EAPG Table'!$B$8:$B$1048576, 0)))</f>
        <v/>
      </c>
      <c r="G446" s="92" t="str">
        <f>IF($C446="", "", INDEX('EAPG Table'!$D$8:$D$1048576, MATCH($C446, 'EAPG Table'!$B$8:$B$1048576, 0)))</f>
        <v/>
      </c>
      <c r="H446" s="91"/>
      <c r="I446" s="93"/>
      <c r="J446" s="94"/>
      <c r="K446" s="94"/>
      <c r="L446" s="94"/>
      <c r="M446" s="94"/>
      <c r="N446" s="94"/>
      <c r="O446" s="94"/>
      <c r="P446" s="95" t="str" cm="1">
        <f t="array" ref="P446">IF($C446="","",IF(I446="Yes",
           IF($B446=MATCH(MAX((IF($E$23:$E$522="",0,$E$23:$E$522))*(--($G$23:$G$522=$G446))*(--($I$23:$I$522="Yes"))),
                                                        (IF($E$23:$E$522="",0,$E$23:$E$522))*(--($G$23:$G$522=$G446))*(--($I$23:$I$522="Yes")),0),
                1,0.5),1))</f>
        <v/>
      </c>
      <c r="Q446" s="95" t="str">
        <f t="shared" si="51"/>
        <v xml:space="preserve"> </v>
      </c>
      <c r="R446" s="95" t="str">
        <f t="shared" si="49"/>
        <v/>
      </c>
      <c r="S446" s="95" t="str">
        <f t="shared" si="46"/>
        <v/>
      </c>
      <c r="T446" s="96" t="str">
        <f t="shared" si="47"/>
        <v xml:space="preserve"> </v>
      </c>
      <c r="U446" s="91"/>
      <c r="V446" s="101" t="str">
        <f t="shared" si="48"/>
        <v xml:space="preserve"> </v>
      </c>
      <c r="W446" s="98" t="str">
        <f t="shared" si="52"/>
        <v/>
      </c>
      <c r="X446" s="102" t="str">
        <f t="shared" si="50"/>
        <v/>
      </c>
      <c r="Y446" s="94"/>
      <c r="Z446" s="103" t="str">
        <f t="shared" si="54"/>
        <v/>
      </c>
    </row>
    <row r="447" spans="2:26" x14ac:dyDescent="0.2">
      <c r="B447" s="104">
        <f t="shared" si="53"/>
        <v>425</v>
      </c>
      <c r="C447" s="105"/>
      <c r="D447" s="106" t="str">
        <f>IF($C447="", "", INDEX('EAPG Table'!$C$8:$C$1048576, MATCH($C447, 'EAPG Table'!$B$8:$B$1048576, 0)))</f>
        <v/>
      </c>
      <c r="E447" s="107" t="str">
        <f>IF($C447="", "", INDEX('EAPG Table'!$H$8:$H$1048576, MATCH($C447, 'EAPG Table'!$B$8:$B$1048576, 0)))</f>
        <v/>
      </c>
      <c r="F447" s="108" t="str">
        <f>IF($C447="", "", INDEX('EAPG Table'!$F$8:$F$1048576, MATCH($C447, 'EAPG Table'!$B$8:$B$1048576, 0)))</f>
        <v/>
      </c>
      <c r="G447" s="109" t="str">
        <f>IF($C447="", "", INDEX('EAPG Table'!$D$8:$D$1048576, MATCH($C447, 'EAPG Table'!$B$8:$B$1048576, 0)))</f>
        <v/>
      </c>
      <c r="H447" s="108"/>
      <c r="I447" s="110"/>
      <c r="J447" s="111"/>
      <c r="K447" s="111"/>
      <c r="L447" s="111"/>
      <c r="M447" s="111"/>
      <c r="N447" s="111"/>
      <c r="O447" s="111"/>
      <c r="P447" s="112" t="str" cm="1">
        <f t="array" ref="P447">IF($C447="","",IF(I447="Yes",
           IF($B447=MATCH(MAX((IF($E$23:$E$522="",0,$E$23:$E$522))*(--($G$23:$G$522=$G447))*(--($I$23:$I$522="Yes"))),
                                                        (IF($E$23:$E$522="",0,$E$23:$E$522))*(--($G$23:$G$522=$G447))*(--($I$23:$I$522="Yes")),0),
                1,0.5),1))</f>
        <v/>
      </c>
      <c r="Q447" s="112" t="str">
        <f t="shared" si="51"/>
        <v xml:space="preserve"> </v>
      </c>
      <c r="R447" s="112" t="str">
        <f t="shared" si="49"/>
        <v/>
      </c>
      <c r="S447" s="112" t="str">
        <f t="shared" si="46"/>
        <v/>
      </c>
      <c r="T447" s="113" t="str">
        <f t="shared" si="47"/>
        <v xml:space="preserve"> </v>
      </c>
      <c r="U447" s="108"/>
      <c r="V447" s="114" t="str">
        <f t="shared" si="48"/>
        <v xml:space="preserve"> </v>
      </c>
      <c r="W447" s="115" t="str">
        <f t="shared" si="52"/>
        <v/>
      </c>
      <c r="X447" s="116" t="str">
        <f t="shared" si="50"/>
        <v/>
      </c>
      <c r="Y447" s="111"/>
      <c r="Z447" s="117" t="str">
        <f t="shared" si="54"/>
        <v/>
      </c>
    </row>
    <row r="448" spans="2:26" x14ac:dyDescent="0.2">
      <c r="B448" s="88">
        <f t="shared" si="53"/>
        <v>426</v>
      </c>
      <c r="C448" s="89"/>
      <c r="D448" s="61" t="str">
        <f>IF($C448="", "", INDEX('EAPG Table'!$C$8:$C$1048576, MATCH($C448, 'EAPG Table'!$B$8:$B$1048576, 0)))</f>
        <v/>
      </c>
      <c r="E448" s="90" t="str">
        <f>IF($C448="", "", INDEX('EAPG Table'!$H$8:$H$1048576, MATCH($C448, 'EAPG Table'!$B$8:$B$1048576, 0)))</f>
        <v/>
      </c>
      <c r="F448" s="91" t="str">
        <f>IF($C448="", "", INDEX('EAPG Table'!$F$8:$F$1048576, MATCH($C448, 'EAPG Table'!$B$8:$B$1048576, 0)))</f>
        <v/>
      </c>
      <c r="G448" s="92" t="str">
        <f>IF($C448="", "", INDEX('EAPG Table'!$D$8:$D$1048576, MATCH($C448, 'EAPG Table'!$B$8:$B$1048576, 0)))</f>
        <v/>
      </c>
      <c r="H448" s="91"/>
      <c r="I448" s="93"/>
      <c r="J448" s="94"/>
      <c r="K448" s="94"/>
      <c r="L448" s="94"/>
      <c r="M448" s="94"/>
      <c r="N448" s="94"/>
      <c r="O448" s="94"/>
      <c r="P448" s="95" t="str" cm="1">
        <f t="array" ref="P448">IF($C448="","",IF(I448="Yes",
           IF($B448=MATCH(MAX((IF($E$23:$E$522="",0,$E$23:$E$522))*(--($G$23:$G$522=$G448))*(--($I$23:$I$522="Yes"))),
                                                        (IF($E$23:$E$522="",0,$E$23:$E$522))*(--($G$23:$G$522=$G448))*(--($I$23:$I$522="Yes")),0),
                1,0.5),1))</f>
        <v/>
      </c>
      <c r="Q448" s="95" t="str">
        <f t="shared" si="51"/>
        <v xml:space="preserve"> </v>
      </c>
      <c r="R448" s="95" t="str">
        <f t="shared" si="49"/>
        <v/>
      </c>
      <c r="S448" s="95" t="str">
        <f t="shared" si="46"/>
        <v/>
      </c>
      <c r="T448" s="96" t="str">
        <f t="shared" si="47"/>
        <v xml:space="preserve"> </v>
      </c>
      <c r="U448" s="91"/>
      <c r="V448" s="101" t="str">
        <f t="shared" si="48"/>
        <v xml:space="preserve"> </v>
      </c>
      <c r="W448" s="98" t="str">
        <f t="shared" si="52"/>
        <v/>
      </c>
      <c r="X448" s="102" t="str">
        <f t="shared" si="50"/>
        <v/>
      </c>
      <c r="Y448" s="94"/>
      <c r="Z448" s="103" t="str">
        <f t="shared" si="54"/>
        <v/>
      </c>
    </row>
    <row r="449" spans="2:26" x14ac:dyDescent="0.2">
      <c r="B449" s="88">
        <f t="shared" si="53"/>
        <v>427</v>
      </c>
      <c r="C449" s="89"/>
      <c r="D449" s="61" t="str">
        <f>IF($C449="", "", INDEX('EAPG Table'!$C$8:$C$1048576, MATCH($C449, 'EAPG Table'!$B$8:$B$1048576, 0)))</f>
        <v/>
      </c>
      <c r="E449" s="90" t="str">
        <f>IF($C449="", "", INDEX('EAPG Table'!$H$8:$H$1048576, MATCH($C449, 'EAPG Table'!$B$8:$B$1048576, 0)))</f>
        <v/>
      </c>
      <c r="F449" s="91" t="str">
        <f>IF($C449="", "", INDEX('EAPG Table'!$F$8:$F$1048576, MATCH($C449, 'EAPG Table'!$B$8:$B$1048576, 0)))</f>
        <v/>
      </c>
      <c r="G449" s="92" t="str">
        <f>IF($C449="", "", INDEX('EAPG Table'!$D$8:$D$1048576, MATCH($C449, 'EAPG Table'!$B$8:$B$1048576, 0)))</f>
        <v/>
      </c>
      <c r="H449" s="91"/>
      <c r="I449" s="93"/>
      <c r="J449" s="94"/>
      <c r="K449" s="94"/>
      <c r="L449" s="94"/>
      <c r="M449" s="94"/>
      <c r="N449" s="94"/>
      <c r="O449" s="94"/>
      <c r="P449" s="95" t="str" cm="1">
        <f t="array" ref="P449">IF($C449="","",IF(I449="Yes",
           IF($B449=MATCH(MAX((IF($E$23:$E$522="",0,$E$23:$E$522))*(--($G$23:$G$522=$G449))*(--($I$23:$I$522="Yes"))),
                                                        (IF($E$23:$E$522="",0,$E$23:$E$522))*(--($G$23:$G$522=$G449))*(--($I$23:$I$522="Yes")),0),
                1,0.5),1))</f>
        <v/>
      </c>
      <c r="Q449" s="95" t="str">
        <f t="shared" si="51"/>
        <v xml:space="preserve"> </v>
      </c>
      <c r="R449" s="95" t="str">
        <f t="shared" si="49"/>
        <v/>
      </c>
      <c r="S449" s="95" t="str">
        <f t="shared" si="46"/>
        <v/>
      </c>
      <c r="T449" s="96" t="str">
        <f t="shared" si="47"/>
        <v xml:space="preserve"> </v>
      </c>
      <c r="U449" s="91"/>
      <c r="V449" s="101" t="str">
        <f t="shared" si="48"/>
        <v xml:space="preserve"> </v>
      </c>
      <c r="W449" s="98" t="str">
        <f t="shared" si="52"/>
        <v/>
      </c>
      <c r="X449" s="102" t="str">
        <f t="shared" si="50"/>
        <v/>
      </c>
      <c r="Y449" s="94"/>
      <c r="Z449" s="103" t="str">
        <f t="shared" si="54"/>
        <v/>
      </c>
    </row>
    <row r="450" spans="2:26" x14ac:dyDescent="0.2">
      <c r="B450" s="88">
        <f t="shared" si="53"/>
        <v>428</v>
      </c>
      <c r="C450" s="89"/>
      <c r="D450" s="61" t="str">
        <f>IF($C450="", "", INDEX('EAPG Table'!$C$8:$C$1048576, MATCH($C450, 'EAPG Table'!$B$8:$B$1048576, 0)))</f>
        <v/>
      </c>
      <c r="E450" s="90" t="str">
        <f>IF($C450="", "", INDEX('EAPG Table'!$H$8:$H$1048576, MATCH($C450, 'EAPG Table'!$B$8:$B$1048576, 0)))</f>
        <v/>
      </c>
      <c r="F450" s="91" t="str">
        <f>IF($C450="", "", INDEX('EAPG Table'!$F$8:$F$1048576, MATCH($C450, 'EAPG Table'!$B$8:$B$1048576, 0)))</f>
        <v/>
      </c>
      <c r="G450" s="92" t="str">
        <f>IF($C450="", "", INDEX('EAPG Table'!$D$8:$D$1048576, MATCH($C450, 'EAPG Table'!$B$8:$B$1048576, 0)))</f>
        <v/>
      </c>
      <c r="H450" s="91"/>
      <c r="I450" s="93"/>
      <c r="J450" s="94"/>
      <c r="K450" s="94"/>
      <c r="L450" s="94"/>
      <c r="M450" s="94"/>
      <c r="N450" s="94"/>
      <c r="O450" s="94"/>
      <c r="P450" s="95" t="str" cm="1">
        <f t="array" ref="P450">IF($C450="","",IF(I450="Yes",
           IF($B450=MATCH(MAX((IF($E$23:$E$522="",0,$E$23:$E$522))*(--($G$23:$G$522=$G450))*(--($I$23:$I$522="Yes"))),
                                                        (IF($E$23:$E$522="",0,$E$23:$E$522))*(--($G$23:$G$522=$G450))*(--($I$23:$I$522="Yes")),0),
                1,0.5),1))</f>
        <v/>
      </c>
      <c r="Q450" s="95" t="str">
        <f t="shared" si="51"/>
        <v xml:space="preserve"> </v>
      </c>
      <c r="R450" s="95" t="str">
        <f t="shared" si="49"/>
        <v/>
      </c>
      <c r="S450" s="95" t="str">
        <f t="shared" si="46"/>
        <v/>
      </c>
      <c r="T450" s="96" t="str">
        <f t="shared" si="47"/>
        <v xml:space="preserve"> </v>
      </c>
      <c r="U450" s="91"/>
      <c r="V450" s="101" t="str">
        <f t="shared" si="48"/>
        <v xml:space="preserve"> </v>
      </c>
      <c r="W450" s="98" t="str">
        <f t="shared" si="52"/>
        <v/>
      </c>
      <c r="X450" s="102" t="str">
        <f t="shared" si="50"/>
        <v/>
      </c>
      <c r="Y450" s="94"/>
      <c r="Z450" s="103" t="str">
        <f t="shared" si="54"/>
        <v/>
      </c>
    </row>
    <row r="451" spans="2:26" x14ac:dyDescent="0.2">
      <c r="B451" s="88">
        <f t="shared" si="53"/>
        <v>429</v>
      </c>
      <c r="C451" s="89"/>
      <c r="D451" s="61" t="str">
        <f>IF($C451="", "", INDEX('EAPG Table'!$C$8:$C$1048576, MATCH($C451, 'EAPG Table'!$B$8:$B$1048576, 0)))</f>
        <v/>
      </c>
      <c r="E451" s="90" t="str">
        <f>IF($C451="", "", INDEX('EAPG Table'!$H$8:$H$1048576, MATCH($C451, 'EAPG Table'!$B$8:$B$1048576, 0)))</f>
        <v/>
      </c>
      <c r="F451" s="91" t="str">
        <f>IF($C451="", "", INDEX('EAPG Table'!$F$8:$F$1048576, MATCH($C451, 'EAPG Table'!$B$8:$B$1048576, 0)))</f>
        <v/>
      </c>
      <c r="G451" s="92" t="str">
        <f>IF($C451="", "", INDEX('EAPG Table'!$D$8:$D$1048576, MATCH($C451, 'EAPG Table'!$B$8:$B$1048576, 0)))</f>
        <v/>
      </c>
      <c r="H451" s="91"/>
      <c r="I451" s="93"/>
      <c r="J451" s="94"/>
      <c r="K451" s="94"/>
      <c r="L451" s="94"/>
      <c r="M451" s="94"/>
      <c r="N451" s="94"/>
      <c r="O451" s="94"/>
      <c r="P451" s="95" t="str" cm="1">
        <f t="array" ref="P451">IF($C451="","",IF(I451="Yes",
           IF($B451=MATCH(MAX((IF($E$23:$E$522="",0,$E$23:$E$522))*(--($G$23:$G$522=$G451))*(--($I$23:$I$522="Yes"))),
                                                        (IF($E$23:$E$522="",0,$E$23:$E$522))*(--($G$23:$G$522=$G451))*(--($I$23:$I$522="Yes")),0),
                1,0.5),1))</f>
        <v/>
      </c>
      <c r="Q451" s="95" t="str">
        <f t="shared" si="51"/>
        <v xml:space="preserve"> </v>
      </c>
      <c r="R451" s="95" t="str">
        <f t="shared" si="49"/>
        <v/>
      </c>
      <c r="S451" s="95" t="str">
        <f t="shared" si="46"/>
        <v/>
      </c>
      <c r="T451" s="96" t="str">
        <f t="shared" si="47"/>
        <v xml:space="preserve"> </v>
      </c>
      <c r="U451" s="91"/>
      <c r="V451" s="101" t="str">
        <f t="shared" si="48"/>
        <v xml:space="preserve"> </v>
      </c>
      <c r="W451" s="98" t="str">
        <f t="shared" si="52"/>
        <v/>
      </c>
      <c r="X451" s="102" t="str">
        <f t="shared" si="50"/>
        <v/>
      </c>
      <c r="Y451" s="94"/>
      <c r="Z451" s="103" t="str">
        <f t="shared" si="54"/>
        <v/>
      </c>
    </row>
    <row r="452" spans="2:26" x14ac:dyDescent="0.2">
      <c r="B452" s="104">
        <f t="shared" si="53"/>
        <v>430</v>
      </c>
      <c r="C452" s="105"/>
      <c r="D452" s="106" t="str">
        <f>IF($C452="", "", INDEX('EAPG Table'!$C$8:$C$1048576, MATCH($C452, 'EAPG Table'!$B$8:$B$1048576, 0)))</f>
        <v/>
      </c>
      <c r="E452" s="107" t="str">
        <f>IF($C452="", "", INDEX('EAPG Table'!$H$8:$H$1048576, MATCH($C452, 'EAPG Table'!$B$8:$B$1048576, 0)))</f>
        <v/>
      </c>
      <c r="F452" s="108" t="str">
        <f>IF($C452="", "", INDEX('EAPG Table'!$F$8:$F$1048576, MATCH($C452, 'EAPG Table'!$B$8:$B$1048576, 0)))</f>
        <v/>
      </c>
      <c r="G452" s="109" t="str">
        <f>IF($C452="", "", INDEX('EAPG Table'!$D$8:$D$1048576, MATCH($C452, 'EAPG Table'!$B$8:$B$1048576, 0)))</f>
        <v/>
      </c>
      <c r="H452" s="108"/>
      <c r="I452" s="110"/>
      <c r="J452" s="111"/>
      <c r="K452" s="111"/>
      <c r="L452" s="111"/>
      <c r="M452" s="111"/>
      <c r="N452" s="111"/>
      <c r="O452" s="111"/>
      <c r="P452" s="112" t="str" cm="1">
        <f t="array" ref="P452">IF($C452="","",IF(I452="Yes",
           IF($B452=MATCH(MAX((IF($E$23:$E$522="",0,$E$23:$E$522))*(--($G$23:$G$522=$G452))*(--($I$23:$I$522="Yes"))),
                                                        (IF($E$23:$E$522="",0,$E$23:$E$522))*(--($G$23:$G$522=$G452))*(--($I$23:$I$522="Yes")),0),
                1,0.5),1))</f>
        <v/>
      </c>
      <c r="Q452" s="112" t="str">
        <f t="shared" si="51"/>
        <v xml:space="preserve"> </v>
      </c>
      <c r="R452" s="112" t="str">
        <f t="shared" si="49"/>
        <v/>
      </c>
      <c r="S452" s="112" t="str">
        <f t="shared" si="46"/>
        <v/>
      </c>
      <c r="T452" s="113" t="str">
        <f t="shared" si="47"/>
        <v xml:space="preserve"> </v>
      </c>
      <c r="U452" s="108"/>
      <c r="V452" s="114" t="str">
        <f t="shared" si="48"/>
        <v xml:space="preserve"> </v>
      </c>
      <c r="W452" s="115" t="str">
        <f t="shared" si="52"/>
        <v/>
      </c>
      <c r="X452" s="116" t="str">
        <f t="shared" si="50"/>
        <v/>
      </c>
      <c r="Y452" s="111"/>
      <c r="Z452" s="117" t="str">
        <f t="shared" si="54"/>
        <v/>
      </c>
    </row>
    <row r="453" spans="2:26" x14ac:dyDescent="0.2">
      <c r="B453" s="88">
        <f t="shared" si="53"/>
        <v>431</v>
      </c>
      <c r="C453" s="89"/>
      <c r="D453" s="61" t="str">
        <f>IF($C453="", "", INDEX('EAPG Table'!$C$8:$C$1048576, MATCH($C453, 'EAPG Table'!$B$8:$B$1048576, 0)))</f>
        <v/>
      </c>
      <c r="E453" s="90" t="str">
        <f>IF($C453="", "", INDEX('EAPG Table'!$H$8:$H$1048576, MATCH($C453, 'EAPG Table'!$B$8:$B$1048576, 0)))</f>
        <v/>
      </c>
      <c r="F453" s="91" t="str">
        <f>IF($C453="", "", INDEX('EAPG Table'!$F$8:$F$1048576, MATCH($C453, 'EAPG Table'!$B$8:$B$1048576, 0)))</f>
        <v/>
      </c>
      <c r="G453" s="92" t="str">
        <f>IF($C453="", "", INDEX('EAPG Table'!$D$8:$D$1048576, MATCH($C453, 'EAPG Table'!$B$8:$B$1048576, 0)))</f>
        <v/>
      </c>
      <c r="H453" s="91"/>
      <c r="I453" s="93"/>
      <c r="J453" s="94"/>
      <c r="K453" s="94"/>
      <c r="L453" s="94"/>
      <c r="M453" s="94"/>
      <c r="N453" s="94"/>
      <c r="O453" s="94"/>
      <c r="P453" s="95" t="str" cm="1">
        <f t="array" ref="P453">IF($C453="","",IF(I453="Yes",
           IF($B453=MATCH(MAX((IF($E$23:$E$522="",0,$E$23:$E$522))*(--($G$23:$G$522=$G453))*(--($I$23:$I$522="Yes"))),
                                                        (IF($E$23:$E$522="",0,$E$23:$E$522))*(--($G$23:$G$522=$G453))*(--($I$23:$I$522="Yes")),0),
                1,0.5),1))</f>
        <v/>
      </c>
      <c r="Q453" s="95" t="str">
        <f t="shared" si="51"/>
        <v xml:space="preserve"> </v>
      </c>
      <c r="R453" s="95" t="str">
        <f t="shared" si="49"/>
        <v/>
      </c>
      <c r="S453" s="95" t="str">
        <f t="shared" si="46"/>
        <v/>
      </c>
      <c r="T453" s="96" t="str">
        <f t="shared" si="47"/>
        <v xml:space="preserve"> </v>
      </c>
      <c r="U453" s="91"/>
      <c r="V453" s="101" t="str">
        <f t="shared" si="48"/>
        <v xml:space="preserve"> </v>
      </c>
      <c r="W453" s="98" t="str">
        <f t="shared" si="52"/>
        <v/>
      </c>
      <c r="X453" s="102" t="str">
        <f t="shared" si="50"/>
        <v/>
      </c>
      <c r="Y453" s="94"/>
      <c r="Z453" s="103" t="str">
        <f t="shared" si="54"/>
        <v/>
      </c>
    </row>
    <row r="454" spans="2:26" x14ac:dyDescent="0.2">
      <c r="B454" s="88">
        <f t="shared" si="53"/>
        <v>432</v>
      </c>
      <c r="C454" s="89"/>
      <c r="D454" s="61" t="str">
        <f>IF($C454="", "", INDEX('EAPG Table'!$C$8:$C$1048576, MATCH($C454, 'EAPG Table'!$B$8:$B$1048576, 0)))</f>
        <v/>
      </c>
      <c r="E454" s="90" t="str">
        <f>IF($C454="", "", INDEX('EAPG Table'!$H$8:$H$1048576, MATCH($C454, 'EAPG Table'!$B$8:$B$1048576, 0)))</f>
        <v/>
      </c>
      <c r="F454" s="91" t="str">
        <f>IF($C454="", "", INDEX('EAPG Table'!$F$8:$F$1048576, MATCH($C454, 'EAPG Table'!$B$8:$B$1048576, 0)))</f>
        <v/>
      </c>
      <c r="G454" s="92" t="str">
        <f>IF($C454="", "", INDEX('EAPG Table'!$D$8:$D$1048576, MATCH($C454, 'EAPG Table'!$B$8:$B$1048576, 0)))</f>
        <v/>
      </c>
      <c r="H454" s="91"/>
      <c r="I454" s="93"/>
      <c r="J454" s="94"/>
      <c r="K454" s="94"/>
      <c r="L454" s="94"/>
      <c r="M454" s="94"/>
      <c r="N454" s="94"/>
      <c r="O454" s="94"/>
      <c r="P454" s="95" t="str" cm="1">
        <f t="array" ref="P454">IF($C454="","",IF(I454="Yes",
           IF($B454=MATCH(MAX((IF($E$23:$E$522="",0,$E$23:$E$522))*(--($G$23:$G$522=$G454))*(--($I$23:$I$522="Yes"))),
                                                        (IF($E$23:$E$522="",0,$E$23:$E$522))*(--($G$23:$G$522=$G454))*(--($I$23:$I$522="Yes")),0),
                1,0.5),1))</f>
        <v/>
      </c>
      <c r="Q454" s="95" t="str">
        <f t="shared" si="51"/>
        <v xml:space="preserve"> </v>
      </c>
      <c r="R454" s="95" t="str">
        <f t="shared" si="49"/>
        <v/>
      </c>
      <c r="S454" s="95" t="str">
        <f t="shared" si="46"/>
        <v/>
      </c>
      <c r="T454" s="96" t="str">
        <f t="shared" si="47"/>
        <v xml:space="preserve"> </v>
      </c>
      <c r="U454" s="91"/>
      <c r="V454" s="101" t="str">
        <f t="shared" si="48"/>
        <v xml:space="preserve"> </v>
      </c>
      <c r="W454" s="98" t="str">
        <f t="shared" si="52"/>
        <v/>
      </c>
      <c r="X454" s="102" t="str">
        <f t="shared" si="50"/>
        <v/>
      </c>
      <c r="Y454" s="94"/>
      <c r="Z454" s="103" t="str">
        <f t="shared" si="54"/>
        <v/>
      </c>
    </row>
    <row r="455" spans="2:26" x14ac:dyDescent="0.2">
      <c r="B455" s="88">
        <f t="shared" si="53"/>
        <v>433</v>
      </c>
      <c r="C455" s="89"/>
      <c r="D455" s="61" t="str">
        <f>IF($C455="", "", INDEX('EAPG Table'!$C$8:$C$1048576, MATCH($C455, 'EAPG Table'!$B$8:$B$1048576, 0)))</f>
        <v/>
      </c>
      <c r="E455" s="90" t="str">
        <f>IF($C455="", "", INDEX('EAPG Table'!$H$8:$H$1048576, MATCH($C455, 'EAPG Table'!$B$8:$B$1048576, 0)))</f>
        <v/>
      </c>
      <c r="F455" s="91" t="str">
        <f>IF($C455="", "", INDEX('EAPG Table'!$F$8:$F$1048576, MATCH($C455, 'EAPG Table'!$B$8:$B$1048576, 0)))</f>
        <v/>
      </c>
      <c r="G455" s="92" t="str">
        <f>IF($C455="", "", INDEX('EAPG Table'!$D$8:$D$1048576, MATCH($C455, 'EAPG Table'!$B$8:$B$1048576, 0)))</f>
        <v/>
      </c>
      <c r="H455" s="91"/>
      <c r="I455" s="93"/>
      <c r="J455" s="94"/>
      <c r="K455" s="94"/>
      <c r="L455" s="94"/>
      <c r="M455" s="94"/>
      <c r="N455" s="94"/>
      <c r="O455" s="94"/>
      <c r="P455" s="95" t="str" cm="1">
        <f t="array" ref="P455">IF($C455="","",IF(I455="Yes",
           IF($B455=MATCH(MAX((IF($E$23:$E$522="",0,$E$23:$E$522))*(--($G$23:$G$522=$G455))*(--($I$23:$I$522="Yes"))),
                                                        (IF($E$23:$E$522="",0,$E$23:$E$522))*(--($G$23:$G$522=$G455))*(--($I$23:$I$522="Yes")),0),
                1,0.5),1))</f>
        <v/>
      </c>
      <c r="Q455" s="95" t="str">
        <f t="shared" si="51"/>
        <v xml:space="preserve"> </v>
      </c>
      <c r="R455" s="95" t="str">
        <f t="shared" si="49"/>
        <v/>
      </c>
      <c r="S455" s="95" t="str">
        <f t="shared" si="46"/>
        <v/>
      </c>
      <c r="T455" s="96" t="str">
        <f t="shared" si="47"/>
        <v xml:space="preserve"> </v>
      </c>
      <c r="U455" s="91"/>
      <c r="V455" s="101" t="str">
        <f t="shared" si="48"/>
        <v xml:space="preserve"> </v>
      </c>
      <c r="W455" s="98" t="str">
        <f t="shared" si="52"/>
        <v/>
      </c>
      <c r="X455" s="102" t="str">
        <f t="shared" si="50"/>
        <v/>
      </c>
      <c r="Y455" s="94"/>
      <c r="Z455" s="103" t="str">
        <f t="shared" si="54"/>
        <v/>
      </c>
    </row>
    <row r="456" spans="2:26" x14ac:dyDescent="0.2">
      <c r="B456" s="88">
        <f t="shared" si="53"/>
        <v>434</v>
      </c>
      <c r="C456" s="89"/>
      <c r="D456" s="61" t="str">
        <f>IF($C456="", "", INDEX('EAPG Table'!$C$8:$C$1048576, MATCH($C456, 'EAPG Table'!$B$8:$B$1048576, 0)))</f>
        <v/>
      </c>
      <c r="E456" s="90" t="str">
        <f>IF($C456="", "", INDEX('EAPG Table'!$H$8:$H$1048576, MATCH($C456, 'EAPG Table'!$B$8:$B$1048576, 0)))</f>
        <v/>
      </c>
      <c r="F456" s="91" t="str">
        <f>IF($C456="", "", INDEX('EAPG Table'!$F$8:$F$1048576, MATCH($C456, 'EAPG Table'!$B$8:$B$1048576, 0)))</f>
        <v/>
      </c>
      <c r="G456" s="92" t="str">
        <f>IF($C456="", "", INDEX('EAPG Table'!$D$8:$D$1048576, MATCH($C456, 'EAPG Table'!$B$8:$B$1048576, 0)))</f>
        <v/>
      </c>
      <c r="H456" s="91"/>
      <c r="I456" s="93"/>
      <c r="J456" s="94"/>
      <c r="K456" s="94"/>
      <c r="L456" s="94"/>
      <c r="M456" s="94"/>
      <c r="N456" s="94"/>
      <c r="O456" s="94"/>
      <c r="P456" s="95" t="str" cm="1">
        <f t="array" ref="P456">IF($C456="","",IF(I456="Yes",
           IF($B456=MATCH(MAX((IF($E$23:$E$522="",0,$E$23:$E$522))*(--($G$23:$G$522=$G456))*(--($I$23:$I$522="Yes"))),
                                                        (IF($E$23:$E$522="",0,$E$23:$E$522))*(--($G$23:$G$522=$G456))*(--($I$23:$I$522="Yes")),0),
                1,0.5),1))</f>
        <v/>
      </c>
      <c r="Q456" s="95" t="str">
        <f t="shared" si="51"/>
        <v xml:space="preserve"> </v>
      </c>
      <c r="R456" s="95" t="str">
        <f t="shared" si="49"/>
        <v/>
      </c>
      <c r="S456" s="95" t="str">
        <f t="shared" si="46"/>
        <v/>
      </c>
      <c r="T456" s="96" t="str">
        <f t="shared" si="47"/>
        <v xml:space="preserve"> </v>
      </c>
      <c r="U456" s="91"/>
      <c r="V456" s="101" t="str">
        <f t="shared" si="48"/>
        <v xml:space="preserve"> </v>
      </c>
      <c r="W456" s="98" t="str">
        <f t="shared" si="52"/>
        <v/>
      </c>
      <c r="X456" s="102" t="str">
        <f t="shared" si="50"/>
        <v/>
      </c>
      <c r="Y456" s="94"/>
      <c r="Z456" s="103" t="str">
        <f t="shared" si="54"/>
        <v/>
      </c>
    </row>
    <row r="457" spans="2:26" x14ac:dyDescent="0.2">
      <c r="B457" s="104">
        <f t="shared" si="53"/>
        <v>435</v>
      </c>
      <c r="C457" s="105"/>
      <c r="D457" s="106" t="str">
        <f>IF($C457="", "", INDEX('EAPG Table'!$C$8:$C$1048576, MATCH($C457, 'EAPG Table'!$B$8:$B$1048576, 0)))</f>
        <v/>
      </c>
      <c r="E457" s="107" t="str">
        <f>IF($C457="", "", INDEX('EAPG Table'!$H$8:$H$1048576, MATCH($C457, 'EAPG Table'!$B$8:$B$1048576, 0)))</f>
        <v/>
      </c>
      <c r="F457" s="108" t="str">
        <f>IF($C457="", "", INDEX('EAPG Table'!$F$8:$F$1048576, MATCH($C457, 'EAPG Table'!$B$8:$B$1048576, 0)))</f>
        <v/>
      </c>
      <c r="G457" s="109" t="str">
        <f>IF($C457="", "", INDEX('EAPG Table'!$D$8:$D$1048576, MATCH($C457, 'EAPG Table'!$B$8:$B$1048576, 0)))</f>
        <v/>
      </c>
      <c r="H457" s="108"/>
      <c r="I457" s="110"/>
      <c r="J457" s="111"/>
      <c r="K457" s="111"/>
      <c r="L457" s="111"/>
      <c r="M457" s="111"/>
      <c r="N457" s="111"/>
      <c r="O457" s="111"/>
      <c r="P457" s="112" t="str" cm="1">
        <f t="array" ref="P457">IF($C457="","",IF(I457="Yes",
           IF($B457=MATCH(MAX((IF($E$23:$E$522="",0,$E$23:$E$522))*(--($G$23:$G$522=$G457))*(--($I$23:$I$522="Yes"))),
                                                        (IF($E$23:$E$522="",0,$E$23:$E$522))*(--($G$23:$G$522=$G457))*(--($I$23:$I$522="Yes")),0),
                1,0.5),1))</f>
        <v/>
      </c>
      <c r="Q457" s="112" t="str">
        <f t="shared" si="51"/>
        <v xml:space="preserve"> </v>
      </c>
      <c r="R457" s="112" t="str">
        <f t="shared" si="49"/>
        <v/>
      </c>
      <c r="S457" s="112" t="str">
        <f t="shared" si="46"/>
        <v/>
      </c>
      <c r="T457" s="113" t="str">
        <f t="shared" si="47"/>
        <v xml:space="preserve"> </v>
      </c>
      <c r="U457" s="108"/>
      <c r="V457" s="114" t="str">
        <f t="shared" si="48"/>
        <v xml:space="preserve"> </v>
      </c>
      <c r="W457" s="115" t="str">
        <f t="shared" si="52"/>
        <v/>
      </c>
      <c r="X457" s="116" t="str">
        <f t="shared" si="50"/>
        <v/>
      </c>
      <c r="Y457" s="111"/>
      <c r="Z457" s="117" t="str">
        <f t="shared" si="54"/>
        <v/>
      </c>
    </row>
    <row r="458" spans="2:26" x14ac:dyDescent="0.2">
      <c r="B458" s="88">
        <f t="shared" si="53"/>
        <v>436</v>
      </c>
      <c r="C458" s="89"/>
      <c r="D458" s="61" t="str">
        <f>IF($C458="", "", INDEX('EAPG Table'!$C$8:$C$1048576, MATCH($C458, 'EAPG Table'!$B$8:$B$1048576, 0)))</f>
        <v/>
      </c>
      <c r="E458" s="90" t="str">
        <f>IF($C458="", "", INDEX('EAPG Table'!$H$8:$H$1048576, MATCH($C458, 'EAPG Table'!$B$8:$B$1048576, 0)))</f>
        <v/>
      </c>
      <c r="F458" s="91" t="str">
        <f>IF($C458="", "", INDEX('EAPG Table'!$F$8:$F$1048576, MATCH($C458, 'EAPG Table'!$B$8:$B$1048576, 0)))</f>
        <v/>
      </c>
      <c r="G458" s="92" t="str">
        <f>IF($C458="", "", INDEX('EAPG Table'!$D$8:$D$1048576, MATCH($C458, 'EAPG Table'!$B$8:$B$1048576, 0)))</f>
        <v/>
      </c>
      <c r="H458" s="91"/>
      <c r="I458" s="93"/>
      <c r="J458" s="94"/>
      <c r="K458" s="94"/>
      <c r="L458" s="94"/>
      <c r="M458" s="94"/>
      <c r="N458" s="94"/>
      <c r="O458" s="94"/>
      <c r="P458" s="95" t="str" cm="1">
        <f t="array" ref="P458">IF($C458="","",IF(I458="Yes",
           IF($B458=MATCH(MAX((IF($E$23:$E$522="",0,$E$23:$E$522))*(--($G$23:$G$522=$G458))*(--($I$23:$I$522="Yes"))),
                                                        (IF($E$23:$E$522="",0,$E$23:$E$522))*(--($G$23:$G$522=$G458))*(--($I$23:$I$522="Yes")),0),
                1,0.5),1))</f>
        <v/>
      </c>
      <c r="Q458" s="95" t="str">
        <f t="shared" si="51"/>
        <v xml:space="preserve"> </v>
      </c>
      <c r="R458" s="95" t="str">
        <f t="shared" si="49"/>
        <v/>
      </c>
      <c r="S458" s="95" t="str">
        <f t="shared" si="46"/>
        <v/>
      </c>
      <c r="T458" s="96" t="str">
        <f t="shared" si="47"/>
        <v xml:space="preserve"> </v>
      </c>
      <c r="U458" s="91"/>
      <c r="V458" s="101" t="str">
        <f t="shared" si="48"/>
        <v xml:space="preserve"> </v>
      </c>
      <c r="W458" s="98" t="str">
        <f t="shared" si="52"/>
        <v/>
      </c>
      <c r="X458" s="102" t="str">
        <f t="shared" si="50"/>
        <v/>
      </c>
      <c r="Y458" s="94"/>
      <c r="Z458" s="103" t="str">
        <f t="shared" si="54"/>
        <v/>
      </c>
    </row>
    <row r="459" spans="2:26" x14ac:dyDescent="0.2">
      <c r="B459" s="88">
        <f t="shared" si="53"/>
        <v>437</v>
      </c>
      <c r="C459" s="89"/>
      <c r="D459" s="61" t="str">
        <f>IF($C459="", "", INDEX('EAPG Table'!$C$8:$C$1048576, MATCH($C459, 'EAPG Table'!$B$8:$B$1048576, 0)))</f>
        <v/>
      </c>
      <c r="E459" s="90" t="str">
        <f>IF($C459="", "", INDEX('EAPG Table'!$H$8:$H$1048576, MATCH($C459, 'EAPG Table'!$B$8:$B$1048576, 0)))</f>
        <v/>
      </c>
      <c r="F459" s="91" t="str">
        <f>IF($C459="", "", INDEX('EAPG Table'!$F$8:$F$1048576, MATCH($C459, 'EAPG Table'!$B$8:$B$1048576, 0)))</f>
        <v/>
      </c>
      <c r="G459" s="92" t="str">
        <f>IF($C459="", "", INDEX('EAPG Table'!$D$8:$D$1048576, MATCH($C459, 'EAPG Table'!$B$8:$B$1048576, 0)))</f>
        <v/>
      </c>
      <c r="H459" s="91"/>
      <c r="I459" s="93"/>
      <c r="J459" s="94"/>
      <c r="K459" s="94"/>
      <c r="L459" s="94"/>
      <c r="M459" s="94"/>
      <c r="N459" s="94"/>
      <c r="O459" s="94"/>
      <c r="P459" s="95" t="str" cm="1">
        <f t="array" ref="P459">IF($C459="","",IF(I459="Yes",
           IF($B459=MATCH(MAX((IF($E$23:$E$522="",0,$E$23:$E$522))*(--($G$23:$G$522=$G459))*(--($I$23:$I$522="Yes"))),
                                                        (IF($E$23:$E$522="",0,$E$23:$E$522))*(--($G$23:$G$522=$G459))*(--($I$23:$I$522="Yes")),0),
                1,0.5),1))</f>
        <v/>
      </c>
      <c r="Q459" s="95" t="str">
        <f t="shared" si="51"/>
        <v xml:space="preserve"> </v>
      </c>
      <c r="R459" s="95" t="str">
        <f t="shared" si="49"/>
        <v/>
      </c>
      <c r="S459" s="95" t="str">
        <f t="shared" si="46"/>
        <v/>
      </c>
      <c r="T459" s="96" t="str">
        <f t="shared" si="47"/>
        <v xml:space="preserve"> </v>
      </c>
      <c r="U459" s="91"/>
      <c r="V459" s="101" t="str">
        <f t="shared" si="48"/>
        <v xml:space="preserve"> </v>
      </c>
      <c r="W459" s="98" t="str">
        <f t="shared" si="52"/>
        <v/>
      </c>
      <c r="X459" s="102" t="str">
        <f t="shared" si="50"/>
        <v/>
      </c>
      <c r="Y459" s="94"/>
      <c r="Z459" s="103" t="str">
        <f t="shared" si="54"/>
        <v/>
      </c>
    </row>
    <row r="460" spans="2:26" x14ac:dyDescent="0.2">
      <c r="B460" s="88">
        <f t="shared" si="53"/>
        <v>438</v>
      </c>
      <c r="C460" s="89"/>
      <c r="D460" s="61" t="str">
        <f>IF($C460="", "", INDEX('EAPG Table'!$C$8:$C$1048576, MATCH($C460, 'EAPG Table'!$B$8:$B$1048576, 0)))</f>
        <v/>
      </c>
      <c r="E460" s="90" t="str">
        <f>IF($C460="", "", INDEX('EAPG Table'!$H$8:$H$1048576, MATCH($C460, 'EAPG Table'!$B$8:$B$1048576, 0)))</f>
        <v/>
      </c>
      <c r="F460" s="91" t="str">
        <f>IF($C460="", "", INDEX('EAPG Table'!$F$8:$F$1048576, MATCH($C460, 'EAPG Table'!$B$8:$B$1048576, 0)))</f>
        <v/>
      </c>
      <c r="G460" s="92" t="str">
        <f>IF($C460="", "", INDEX('EAPG Table'!$D$8:$D$1048576, MATCH($C460, 'EAPG Table'!$B$8:$B$1048576, 0)))</f>
        <v/>
      </c>
      <c r="H460" s="91"/>
      <c r="I460" s="93"/>
      <c r="J460" s="94"/>
      <c r="K460" s="94"/>
      <c r="L460" s="94"/>
      <c r="M460" s="94"/>
      <c r="N460" s="94"/>
      <c r="O460" s="94"/>
      <c r="P460" s="95" t="str" cm="1">
        <f t="array" ref="P460">IF($C460="","",IF(I460="Yes",
           IF($B460=MATCH(MAX((IF($E$23:$E$522="",0,$E$23:$E$522))*(--($G$23:$G$522=$G460))*(--($I$23:$I$522="Yes"))),
                                                        (IF($E$23:$E$522="",0,$E$23:$E$522))*(--($G$23:$G$522=$G460))*(--($I$23:$I$522="Yes")),0),
                1,0.5),1))</f>
        <v/>
      </c>
      <c r="Q460" s="95" t="str">
        <f t="shared" si="51"/>
        <v xml:space="preserve"> </v>
      </c>
      <c r="R460" s="95" t="str">
        <f t="shared" si="49"/>
        <v/>
      </c>
      <c r="S460" s="95" t="str">
        <f t="shared" si="46"/>
        <v/>
      </c>
      <c r="T460" s="96" t="str">
        <f t="shared" si="47"/>
        <v xml:space="preserve"> </v>
      </c>
      <c r="U460" s="91"/>
      <c r="V460" s="101" t="str">
        <f t="shared" si="48"/>
        <v xml:space="preserve"> </v>
      </c>
      <c r="W460" s="98" t="str">
        <f t="shared" si="52"/>
        <v/>
      </c>
      <c r="X460" s="102" t="str">
        <f t="shared" si="50"/>
        <v/>
      </c>
      <c r="Y460" s="94"/>
      <c r="Z460" s="103" t="str">
        <f t="shared" si="54"/>
        <v/>
      </c>
    </row>
    <row r="461" spans="2:26" x14ac:dyDescent="0.2">
      <c r="B461" s="88">
        <f t="shared" si="53"/>
        <v>439</v>
      </c>
      <c r="C461" s="89"/>
      <c r="D461" s="61" t="str">
        <f>IF($C461="", "", INDEX('EAPG Table'!$C$8:$C$1048576, MATCH($C461, 'EAPG Table'!$B$8:$B$1048576, 0)))</f>
        <v/>
      </c>
      <c r="E461" s="90" t="str">
        <f>IF($C461="", "", INDEX('EAPG Table'!$H$8:$H$1048576, MATCH($C461, 'EAPG Table'!$B$8:$B$1048576, 0)))</f>
        <v/>
      </c>
      <c r="F461" s="91" t="str">
        <f>IF($C461="", "", INDEX('EAPG Table'!$F$8:$F$1048576, MATCH($C461, 'EAPG Table'!$B$8:$B$1048576, 0)))</f>
        <v/>
      </c>
      <c r="G461" s="92" t="str">
        <f>IF($C461="", "", INDEX('EAPG Table'!$D$8:$D$1048576, MATCH($C461, 'EAPG Table'!$B$8:$B$1048576, 0)))</f>
        <v/>
      </c>
      <c r="H461" s="91"/>
      <c r="I461" s="93"/>
      <c r="J461" s="94"/>
      <c r="K461" s="94"/>
      <c r="L461" s="94"/>
      <c r="M461" s="94"/>
      <c r="N461" s="94"/>
      <c r="O461" s="94"/>
      <c r="P461" s="95" t="str" cm="1">
        <f t="array" ref="P461">IF($C461="","",IF(I461="Yes",
           IF($B461=MATCH(MAX((IF($E$23:$E$522="",0,$E$23:$E$522))*(--($G$23:$G$522=$G461))*(--($I$23:$I$522="Yes"))),
                                                        (IF($E$23:$E$522="",0,$E$23:$E$522))*(--($G$23:$G$522=$G461))*(--($I$23:$I$522="Yes")),0),
                1,0.5),1))</f>
        <v/>
      </c>
      <c r="Q461" s="95" t="str">
        <f t="shared" si="51"/>
        <v xml:space="preserve"> </v>
      </c>
      <c r="R461" s="95" t="str">
        <f t="shared" si="49"/>
        <v/>
      </c>
      <c r="S461" s="95" t="str">
        <f t="shared" si="46"/>
        <v/>
      </c>
      <c r="T461" s="96" t="str">
        <f t="shared" si="47"/>
        <v xml:space="preserve"> </v>
      </c>
      <c r="U461" s="91"/>
      <c r="V461" s="101" t="str">
        <f t="shared" si="48"/>
        <v xml:space="preserve"> </v>
      </c>
      <c r="W461" s="98" t="str">
        <f t="shared" si="52"/>
        <v/>
      </c>
      <c r="X461" s="102" t="str">
        <f t="shared" si="50"/>
        <v/>
      </c>
      <c r="Y461" s="94"/>
      <c r="Z461" s="103" t="str">
        <f t="shared" si="54"/>
        <v/>
      </c>
    </row>
    <row r="462" spans="2:26" x14ac:dyDescent="0.2">
      <c r="B462" s="104">
        <f t="shared" si="53"/>
        <v>440</v>
      </c>
      <c r="C462" s="105"/>
      <c r="D462" s="106" t="str">
        <f>IF($C462="", "", INDEX('EAPG Table'!$C$8:$C$1048576, MATCH($C462, 'EAPG Table'!$B$8:$B$1048576, 0)))</f>
        <v/>
      </c>
      <c r="E462" s="107" t="str">
        <f>IF($C462="", "", INDEX('EAPG Table'!$H$8:$H$1048576, MATCH($C462, 'EAPG Table'!$B$8:$B$1048576, 0)))</f>
        <v/>
      </c>
      <c r="F462" s="108" t="str">
        <f>IF($C462="", "", INDEX('EAPG Table'!$F$8:$F$1048576, MATCH($C462, 'EAPG Table'!$B$8:$B$1048576, 0)))</f>
        <v/>
      </c>
      <c r="G462" s="109" t="str">
        <f>IF($C462="", "", INDEX('EAPG Table'!$D$8:$D$1048576, MATCH($C462, 'EAPG Table'!$B$8:$B$1048576, 0)))</f>
        <v/>
      </c>
      <c r="H462" s="108"/>
      <c r="I462" s="110"/>
      <c r="J462" s="111"/>
      <c r="K462" s="111"/>
      <c r="L462" s="111"/>
      <c r="M462" s="111"/>
      <c r="N462" s="111"/>
      <c r="O462" s="111"/>
      <c r="P462" s="112" t="str" cm="1">
        <f t="array" ref="P462">IF($C462="","",IF(I462="Yes",
           IF($B462=MATCH(MAX((IF($E$23:$E$522="",0,$E$23:$E$522))*(--($G$23:$G$522=$G462))*(--($I$23:$I$522="Yes"))),
                                                        (IF($E$23:$E$522="",0,$E$23:$E$522))*(--($G$23:$G$522=$G462))*(--($I$23:$I$522="Yes")),0),
                1,0.5),1))</f>
        <v/>
      </c>
      <c r="Q462" s="112" t="str">
        <f t="shared" si="51"/>
        <v xml:space="preserve"> </v>
      </c>
      <c r="R462" s="112" t="str">
        <f t="shared" si="49"/>
        <v/>
      </c>
      <c r="S462" s="112" t="str">
        <f t="shared" si="46"/>
        <v/>
      </c>
      <c r="T462" s="113" t="str">
        <f t="shared" si="47"/>
        <v xml:space="preserve"> </v>
      </c>
      <c r="U462" s="108"/>
      <c r="V462" s="114" t="str">
        <f t="shared" si="48"/>
        <v xml:space="preserve"> </v>
      </c>
      <c r="W462" s="115" t="str">
        <f t="shared" si="52"/>
        <v/>
      </c>
      <c r="X462" s="116" t="str">
        <f t="shared" si="50"/>
        <v/>
      </c>
      <c r="Y462" s="111"/>
      <c r="Z462" s="117" t="str">
        <f t="shared" si="54"/>
        <v/>
      </c>
    </row>
    <row r="463" spans="2:26" x14ac:dyDescent="0.2">
      <c r="B463" s="88">
        <f t="shared" si="53"/>
        <v>441</v>
      </c>
      <c r="C463" s="89"/>
      <c r="D463" s="61" t="str">
        <f>IF($C463="", "", INDEX('EAPG Table'!$C$8:$C$1048576, MATCH($C463, 'EAPG Table'!$B$8:$B$1048576, 0)))</f>
        <v/>
      </c>
      <c r="E463" s="90" t="str">
        <f>IF($C463="", "", INDEX('EAPG Table'!$H$8:$H$1048576, MATCH($C463, 'EAPG Table'!$B$8:$B$1048576, 0)))</f>
        <v/>
      </c>
      <c r="F463" s="91" t="str">
        <f>IF($C463="", "", INDEX('EAPG Table'!$F$8:$F$1048576, MATCH($C463, 'EAPG Table'!$B$8:$B$1048576, 0)))</f>
        <v/>
      </c>
      <c r="G463" s="92" t="str">
        <f>IF($C463="", "", INDEX('EAPG Table'!$D$8:$D$1048576, MATCH($C463, 'EAPG Table'!$B$8:$B$1048576, 0)))</f>
        <v/>
      </c>
      <c r="H463" s="91"/>
      <c r="I463" s="93"/>
      <c r="J463" s="94"/>
      <c r="K463" s="94"/>
      <c r="L463" s="94"/>
      <c r="M463" s="94"/>
      <c r="N463" s="94"/>
      <c r="O463" s="94"/>
      <c r="P463" s="95" t="str" cm="1">
        <f t="array" ref="P463">IF($C463="","",IF(I463="Yes",
           IF($B463=MATCH(MAX((IF($E$23:$E$522="",0,$E$23:$E$522))*(--($G$23:$G$522=$G463))*(--($I$23:$I$522="Yes"))),
                                                        (IF($E$23:$E$522="",0,$E$23:$E$522))*(--($G$23:$G$522=$G463))*(--($I$23:$I$522="Yes")),0),
                1,0.5),1))</f>
        <v/>
      </c>
      <c r="Q463" s="95" t="str">
        <f t="shared" si="51"/>
        <v xml:space="preserve"> </v>
      </c>
      <c r="R463" s="95" t="str">
        <f t="shared" si="49"/>
        <v/>
      </c>
      <c r="S463" s="95" t="str">
        <f t="shared" si="46"/>
        <v/>
      </c>
      <c r="T463" s="96" t="str">
        <f t="shared" si="47"/>
        <v xml:space="preserve"> </v>
      </c>
      <c r="U463" s="91"/>
      <c r="V463" s="101" t="str">
        <f t="shared" si="48"/>
        <v xml:space="preserve"> </v>
      </c>
      <c r="W463" s="98" t="str">
        <f t="shared" si="52"/>
        <v/>
      </c>
      <c r="X463" s="102" t="str">
        <f t="shared" si="50"/>
        <v/>
      </c>
      <c r="Y463" s="94"/>
      <c r="Z463" s="103" t="str">
        <f t="shared" si="54"/>
        <v/>
      </c>
    </row>
    <row r="464" spans="2:26" x14ac:dyDescent="0.2">
      <c r="B464" s="88">
        <f t="shared" si="53"/>
        <v>442</v>
      </c>
      <c r="C464" s="89"/>
      <c r="D464" s="61" t="str">
        <f>IF($C464="", "", INDEX('EAPG Table'!$C$8:$C$1048576, MATCH($C464, 'EAPG Table'!$B$8:$B$1048576, 0)))</f>
        <v/>
      </c>
      <c r="E464" s="90" t="str">
        <f>IF($C464="", "", INDEX('EAPG Table'!$H$8:$H$1048576, MATCH($C464, 'EAPG Table'!$B$8:$B$1048576, 0)))</f>
        <v/>
      </c>
      <c r="F464" s="91" t="str">
        <f>IF($C464="", "", INDEX('EAPG Table'!$F$8:$F$1048576, MATCH($C464, 'EAPG Table'!$B$8:$B$1048576, 0)))</f>
        <v/>
      </c>
      <c r="G464" s="92" t="str">
        <f>IF($C464="", "", INDEX('EAPG Table'!$D$8:$D$1048576, MATCH($C464, 'EAPG Table'!$B$8:$B$1048576, 0)))</f>
        <v/>
      </c>
      <c r="H464" s="91"/>
      <c r="I464" s="93"/>
      <c r="J464" s="94"/>
      <c r="K464" s="94"/>
      <c r="L464" s="94"/>
      <c r="M464" s="94"/>
      <c r="N464" s="94"/>
      <c r="O464" s="94"/>
      <c r="P464" s="95" t="str" cm="1">
        <f t="array" ref="P464">IF($C464="","",IF(I464="Yes",
           IF($B464=MATCH(MAX((IF($E$23:$E$522="",0,$E$23:$E$522))*(--($G$23:$G$522=$G464))*(--($I$23:$I$522="Yes"))),
                                                        (IF($E$23:$E$522="",0,$E$23:$E$522))*(--($G$23:$G$522=$G464))*(--($I$23:$I$522="Yes")),0),
                1,0.5),1))</f>
        <v/>
      </c>
      <c r="Q464" s="95" t="str">
        <f t="shared" si="51"/>
        <v xml:space="preserve"> </v>
      </c>
      <c r="R464" s="95" t="str">
        <f t="shared" si="49"/>
        <v/>
      </c>
      <c r="S464" s="95" t="str">
        <f t="shared" si="46"/>
        <v/>
      </c>
      <c r="T464" s="96" t="str">
        <f t="shared" si="47"/>
        <v xml:space="preserve"> </v>
      </c>
      <c r="U464" s="91"/>
      <c r="V464" s="101" t="str">
        <f t="shared" si="48"/>
        <v xml:space="preserve"> </v>
      </c>
      <c r="W464" s="98" t="str">
        <f t="shared" si="52"/>
        <v/>
      </c>
      <c r="X464" s="102" t="str">
        <f t="shared" si="50"/>
        <v/>
      </c>
      <c r="Y464" s="94"/>
      <c r="Z464" s="103" t="str">
        <f t="shared" si="54"/>
        <v/>
      </c>
    </row>
    <row r="465" spans="2:26" x14ac:dyDescent="0.2">
      <c r="B465" s="88">
        <f t="shared" si="53"/>
        <v>443</v>
      </c>
      <c r="C465" s="89"/>
      <c r="D465" s="61" t="str">
        <f>IF($C465="", "", INDEX('EAPG Table'!$C$8:$C$1048576, MATCH($C465, 'EAPG Table'!$B$8:$B$1048576, 0)))</f>
        <v/>
      </c>
      <c r="E465" s="90" t="str">
        <f>IF($C465="", "", INDEX('EAPG Table'!$H$8:$H$1048576, MATCH($C465, 'EAPG Table'!$B$8:$B$1048576, 0)))</f>
        <v/>
      </c>
      <c r="F465" s="91" t="str">
        <f>IF($C465="", "", INDEX('EAPG Table'!$F$8:$F$1048576, MATCH($C465, 'EAPG Table'!$B$8:$B$1048576, 0)))</f>
        <v/>
      </c>
      <c r="G465" s="92" t="str">
        <f>IF($C465="", "", INDEX('EAPG Table'!$D$8:$D$1048576, MATCH($C465, 'EAPG Table'!$B$8:$B$1048576, 0)))</f>
        <v/>
      </c>
      <c r="H465" s="91"/>
      <c r="I465" s="93"/>
      <c r="J465" s="94"/>
      <c r="K465" s="94"/>
      <c r="L465" s="94"/>
      <c r="M465" s="94"/>
      <c r="N465" s="94"/>
      <c r="O465" s="94"/>
      <c r="P465" s="95" t="str" cm="1">
        <f t="array" ref="P465">IF($C465="","",IF(I465="Yes",
           IF($B465=MATCH(MAX((IF($E$23:$E$522="",0,$E$23:$E$522))*(--($G$23:$G$522=$G465))*(--($I$23:$I$522="Yes"))),
                                                        (IF($E$23:$E$522="",0,$E$23:$E$522))*(--($G$23:$G$522=$G465))*(--($I$23:$I$522="Yes")),0),
                1,0.5),1))</f>
        <v/>
      </c>
      <c r="Q465" s="95" t="str">
        <f t="shared" si="51"/>
        <v xml:space="preserve"> </v>
      </c>
      <c r="R465" s="95" t="str">
        <f t="shared" si="49"/>
        <v/>
      </c>
      <c r="S465" s="95" t="str">
        <f t="shared" si="46"/>
        <v/>
      </c>
      <c r="T465" s="96" t="str">
        <f t="shared" si="47"/>
        <v xml:space="preserve"> </v>
      </c>
      <c r="U465" s="91"/>
      <c r="V465" s="101" t="str">
        <f t="shared" si="48"/>
        <v xml:space="preserve"> </v>
      </c>
      <c r="W465" s="98" t="str">
        <f t="shared" si="52"/>
        <v/>
      </c>
      <c r="X465" s="102" t="str">
        <f t="shared" si="50"/>
        <v/>
      </c>
      <c r="Y465" s="94"/>
      <c r="Z465" s="103" t="str">
        <f t="shared" si="54"/>
        <v/>
      </c>
    </row>
    <row r="466" spans="2:26" x14ac:dyDescent="0.2">
      <c r="B466" s="88">
        <f t="shared" si="53"/>
        <v>444</v>
      </c>
      <c r="C466" s="89"/>
      <c r="D466" s="61" t="str">
        <f>IF($C466="", "", INDEX('EAPG Table'!$C$8:$C$1048576, MATCH($C466, 'EAPG Table'!$B$8:$B$1048576, 0)))</f>
        <v/>
      </c>
      <c r="E466" s="90" t="str">
        <f>IF($C466="", "", INDEX('EAPG Table'!$H$8:$H$1048576, MATCH($C466, 'EAPG Table'!$B$8:$B$1048576, 0)))</f>
        <v/>
      </c>
      <c r="F466" s="91" t="str">
        <f>IF($C466="", "", INDEX('EAPG Table'!$F$8:$F$1048576, MATCH($C466, 'EAPG Table'!$B$8:$B$1048576, 0)))</f>
        <v/>
      </c>
      <c r="G466" s="92" t="str">
        <f>IF($C466="", "", INDEX('EAPG Table'!$D$8:$D$1048576, MATCH($C466, 'EAPG Table'!$B$8:$B$1048576, 0)))</f>
        <v/>
      </c>
      <c r="H466" s="91"/>
      <c r="I466" s="93"/>
      <c r="J466" s="94"/>
      <c r="K466" s="94"/>
      <c r="L466" s="94"/>
      <c r="M466" s="94"/>
      <c r="N466" s="94"/>
      <c r="O466" s="94"/>
      <c r="P466" s="95" t="str" cm="1">
        <f t="array" ref="P466">IF($C466="","",IF(I466="Yes",
           IF($B466=MATCH(MAX((IF($E$23:$E$522="",0,$E$23:$E$522))*(--($G$23:$G$522=$G466))*(--($I$23:$I$522="Yes"))),
                                                        (IF($E$23:$E$522="",0,$E$23:$E$522))*(--($G$23:$G$522=$G466))*(--($I$23:$I$522="Yes")),0),
                1,0.5),1))</f>
        <v/>
      </c>
      <c r="Q466" s="95" t="str">
        <f t="shared" si="51"/>
        <v xml:space="preserve"> </v>
      </c>
      <c r="R466" s="95" t="str">
        <f t="shared" si="49"/>
        <v/>
      </c>
      <c r="S466" s="95" t="str">
        <f t="shared" si="46"/>
        <v/>
      </c>
      <c r="T466" s="96" t="str">
        <f t="shared" si="47"/>
        <v xml:space="preserve"> </v>
      </c>
      <c r="U466" s="91"/>
      <c r="V466" s="101" t="str">
        <f t="shared" si="48"/>
        <v xml:space="preserve"> </v>
      </c>
      <c r="W466" s="98" t="str">
        <f t="shared" si="52"/>
        <v/>
      </c>
      <c r="X466" s="102" t="str">
        <f t="shared" si="50"/>
        <v/>
      </c>
      <c r="Y466" s="94"/>
      <c r="Z466" s="103" t="str">
        <f t="shared" si="54"/>
        <v/>
      </c>
    </row>
    <row r="467" spans="2:26" x14ac:dyDescent="0.2">
      <c r="B467" s="104">
        <f t="shared" si="53"/>
        <v>445</v>
      </c>
      <c r="C467" s="105"/>
      <c r="D467" s="106" t="str">
        <f>IF($C467="", "", INDEX('EAPG Table'!$C$8:$C$1048576, MATCH($C467, 'EAPG Table'!$B$8:$B$1048576, 0)))</f>
        <v/>
      </c>
      <c r="E467" s="107" t="str">
        <f>IF($C467="", "", INDEX('EAPG Table'!$H$8:$H$1048576, MATCH($C467, 'EAPG Table'!$B$8:$B$1048576, 0)))</f>
        <v/>
      </c>
      <c r="F467" s="108" t="str">
        <f>IF($C467="", "", INDEX('EAPG Table'!$F$8:$F$1048576, MATCH($C467, 'EAPG Table'!$B$8:$B$1048576, 0)))</f>
        <v/>
      </c>
      <c r="G467" s="109" t="str">
        <f>IF($C467="", "", INDEX('EAPG Table'!$D$8:$D$1048576, MATCH($C467, 'EAPG Table'!$B$8:$B$1048576, 0)))</f>
        <v/>
      </c>
      <c r="H467" s="108"/>
      <c r="I467" s="110"/>
      <c r="J467" s="111"/>
      <c r="K467" s="111"/>
      <c r="L467" s="111"/>
      <c r="M467" s="111"/>
      <c r="N467" s="111"/>
      <c r="O467" s="111"/>
      <c r="P467" s="112" t="str" cm="1">
        <f t="array" ref="P467">IF($C467="","",IF(I467="Yes",
           IF($B467=MATCH(MAX((IF($E$23:$E$522="",0,$E$23:$E$522))*(--($G$23:$G$522=$G467))*(--($I$23:$I$522="Yes"))),
                                                        (IF($E$23:$E$522="",0,$E$23:$E$522))*(--($G$23:$G$522=$G467))*(--($I$23:$I$522="Yes")),0),
                1,0.5),1))</f>
        <v/>
      </c>
      <c r="Q467" s="112" t="str">
        <f t="shared" si="51"/>
        <v xml:space="preserve"> </v>
      </c>
      <c r="R467" s="112" t="str">
        <f t="shared" si="49"/>
        <v/>
      </c>
      <c r="S467" s="112" t="str">
        <f t="shared" si="46"/>
        <v/>
      </c>
      <c r="T467" s="113" t="str">
        <f t="shared" si="47"/>
        <v xml:space="preserve"> </v>
      </c>
      <c r="U467" s="108"/>
      <c r="V467" s="114" t="str">
        <f t="shared" si="48"/>
        <v xml:space="preserve"> </v>
      </c>
      <c r="W467" s="115" t="str">
        <f t="shared" si="52"/>
        <v/>
      </c>
      <c r="X467" s="116" t="str">
        <f t="shared" si="50"/>
        <v/>
      </c>
      <c r="Y467" s="111"/>
      <c r="Z467" s="117" t="str">
        <f t="shared" si="54"/>
        <v/>
      </c>
    </row>
    <row r="468" spans="2:26" x14ac:dyDescent="0.2">
      <c r="B468" s="88">
        <f t="shared" si="53"/>
        <v>446</v>
      </c>
      <c r="C468" s="89"/>
      <c r="D468" s="61" t="str">
        <f>IF($C468="", "", INDEX('EAPG Table'!$C$8:$C$1048576, MATCH($C468, 'EAPG Table'!$B$8:$B$1048576, 0)))</f>
        <v/>
      </c>
      <c r="E468" s="90" t="str">
        <f>IF($C468="", "", INDEX('EAPG Table'!$H$8:$H$1048576, MATCH($C468, 'EAPG Table'!$B$8:$B$1048576, 0)))</f>
        <v/>
      </c>
      <c r="F468" s="91" t="str">
        <f>IF($C468="", "", INDEX('EAPG Table'!$F$8:$F$1048576, MATCH($C468, 'EAPG Table'!$B$8:$B$1048576, 0)))</f>
        <v/>
      </c>
      <c r="G468" s="92" t="str">
        <f>IF($C468="", "", INDEX('EAPG Table'!$D$8:$D$1048576, MATCH($C468, 'EAPG Table'!$B$8:$B$1048576, 0)))</f>
        <v/>
      </c>
      <c r="H468" s="91"/>
      <c r="I468" s="93"/>
      <c r="J468" s="94"/>
      <c r="K468" s="94"/>
      <c r="L468" s="94"/>
      <c r="M468" s="94"/>
      <c r="N468" s="94"/>
      <c r="O468" s="94"/>
      <c r="P468" s="95" t="str" cm="1">
        <f t="array" ref="P468">IF($C468="","",IF(I468="Yes",
           IF($B468=MATCH(MAX((IF($E$23:$E$522="",0,$E$23:$E$522))*(--($G$23:$G$522=$G468))*(--($I$23:$I$522="Yes"))),
                                                        (IF($E$23:$E$522="",0,$E$23:$E$522))*(--($G$23:$G$522=$G468))*(--($I$23:$I$522="Yes")),0),
                1,0.5),1))</f>
        <v/>
      </c>
      <c r="Q468" s="95" t="str">
        <f t="shared" si="51"/>
        <v xml:space="preserve"> </v>
      </c>
      <c r="R468" s="95" t="str">
        <f t="shared" si="49"/>
        <v/>
      </c>
      <c r="S468" s="95" t="str">
        <f t="shared" si="46"/>
        <v/>
      </c>
      <c r="T468" s="96" t="str">
        <f t="shared" si="47"/>
        <v xml:space="preserve"> </v>
      </c>
      <c r="U468" s="91"/>
      <c r="V468" s="101" t="str">
        <f t="shared" si="48"/>
        <v xml:space="preserve"> </v>
      </c>
      <c r="W468" s="98" t="str">
        <f t="shared" si="52"/>
        <v/>
      </c>
      <c r="X468" s="102" t="str">
        <f t="shared" si="50"/>
        <v/>
      </c>
      <c r="Y468" s="94"/>
      <c r="Z468" s="103" t="str">
        <f t="shared" si="54"/>
        <v/>
      </c>
    </row>
    <row r="469" spans="2:26" x14ac:dyDescent="0.2">
      <c r="B469" s="88">
        <f t="shared" si="53"/>
        <v>447</v>
      </c>
      <c r="C469" s="89"/>
      <c r="D469" s="61" t="str">
        <f>IF($C469="", "", INDEX('EAPG Table'!$C$8:$C$1048576, MATCH($C469, 'EAPG Table'!$B$8:$B$1048576, 0)))</f>
        <v/>
      </c>
      <c r="E469" s="90" t="str">
        <f>IF($C469="", "", INDEX('EAPG Table'!$H$8:$H$1048576, MATCH($C469, 'EAPG Table'!$B$8:$B$1048576, 0)))</f>
        <v/>
      </c>
      <c r="F469" s="91" t="str">
        <f>IF($C469="", "", INDEX('EAPG Table'!$F$8:$F$1048576, MATCH($C469, 'EAPG Table'!$B$8:$B$1048576, 0)))</f>
        <v/>
      </c>
      <c r="G469" s="92" t="str">
        <f>IF($C469="", "", INDEX('EAPG Table'!$D$8:$D$1048576, MATCH($C469, 'EAPG Table'!$B$8:$B$1048576, 0)))</f>
        <v/>
      </c>
      <c r="H469" s="91"/>
      <c r="I469" s="93"/>
      <c r="J469" s="94"/>
      <c r="K469" s="94"/>
      <c r="L469" s="94"/>
      <c r="M469" s="94"/>
      <c r="N469" s="94"/>
      <c r="O469" s="94"/>
      <c r="P469" s="95" t="str" cm="1">
        <f t="array" ref="P469">IF($C469="","",IF(I469="Yes",
           IF($B469=MATCH(MAX((IF($E$23:$E$522="",0,$E$23:$E$522))*(--($G$23:$G$522=$G469))*(--($I$23:$I$522="Yes"))),
                                                        (IF($E$23:$E$522="",0,$E$23:$E$522))*(--($G$23:$G$522=$G469))*(--($I$23:$I$522="Yes")),0),
                1,0.5),1))</f>
        <v/>
      </c>
      <c r="Q469" s="95" t="str">
        <f t="shared" si="51"/>
        <v xml:space="preserve"> </v>
      </c>
      <c r="R469" s="95" t="str">
        <f t="shared" si="49"/>
        <v/>
      </c>
      <c r="S469" s="95" t="str">
        <f t="shared" si="46"/>
        <v/>
      </c>
      <c r="T469" s="96" t="str">
        <f t="shared" si="47"/>
        <v xml:space="preserve"> </v>
      </c>
      <c r="U469" s="91"/>
      <c r="V469" s="101" t="str">
        <f t="shared" si="48"/>
        <v xml:space="preserve"> </v>
      </c>
      <c r="W469" s="98" t="str">
        <f t="shared" si="52"/>
        <v/>
      </c>
      <c r="X469" s="102" t="str">
        <f t="shared" si="50"/>
        <v/>
      </c>
      <c r="Y469" s="94"/>
      <c r="Z469" s="103" t="str">
        <f t="shared" si="54"/>
        <v/>
      </c>
    </row>
    <row r="470" spans="2:26" x14ac:dyDescent="0.2">
      <c r="B470" s="88">
        <f t="shared" si="53"/>
        <v>448</v>
      </c>
      <c r="C470" s="89"/>
      <c r="D470" s="61" t="str">
        <f>IF($C470="", "", INDEX('EAPG Table'!$C$8:$C$1048576, MATCH($C470, 'EAPG Table'!$B$8:$B$1048576, 0)))</f>
        <v/>
      </c>
      <c r="E470" s="90" t="str">
        <f>IF($C470="", "", INDEX('EAPG Table'!$H$8:$H$1048576, MATCH($C470, 'EAPG Table'!$B$8:$B$1048576, 0)))</f>
        <v/>
      </c>
      <c r="F470" s="91" t="str">
        <f>IF($C470="", "", INDEX('EAPG Table'!$F$8:$F$1048576, MATCH($C470, 'EAPG Table'!$B$8:$B$1048576, 0)))</f>
        <v/>
      </c>
      <c r="G470" s="92" t="str">
        <f>IF($C470="", "", INDEX('EAPG Table'!$D$8:$D$1048576, MATCH($C470, 'EAPG Table'!$B$8:$B$1048576, 0)))</f>
        <v/>
      </c>
      <c r="H470" s="91"/>
      <c r="I470" s="93"/>
      <c r="J470" s="94"/>
      <c r="K470" s="94"/>
      <c r="L470" s="94"/>
      <c r="M470" s="94"/>
      <c r="N470" s="94"/>
      <c r="O470" s="94"/>
      <c r="P470" s="95" t="str" cm="1">
        <f t="array" ref="P470">IF($C470="","",IF(I470="Yes",
           IF($B470=MATCH(MAX((IF($E$23:$E$522="",0,$E$23:$E$522))*(--($G$23:$G$522=$G470))*(--($I$23:$I$522="Yes"))),
                                                        (IF($E$23:$E$522="",0,$E$23:$E$522))*(--($G$23:$G$522=$G470))*(--($I$23:$I$522="Yes")),0),
                1,0.5),1))</f>
        <v/>
      </c>
      <c r="Q470" s="95" t="str">
        <f t="shared" si="51"/>
        <v xml:space="preserve"> </v>
      </c>
      <c r="R470" s="95" t="str">
        <f t="shared" si="49"/>
        <v/>
      </c>
      <c r="S470" s="95" t="str">
        <f t="shared" si="46"/>
        <v/>
      </c>
      <c r="T470" s="96" t="str">
        <f t="shared" si="47"/>
        <v xml:space="preserve"> </v>
      </c>
      <c r="U470" s="91"/>
      <c r="V470" s="101" t="str">
        <f t="shared" si="48"/>
        <v xml:space="preserve"> </v>
      </c>
      <c r="W470" s="98" t="str">
        <f t="shared" si="52"/>
        <v/>
      </c>
      <c r="X470" s="102" t="str">
        <f t="shared" si="50"/>
        <v/>
      </c>
      <c r="Y470" s="94"/>
      <c r="Z470" s="103" t="str">
        <f t="shared" si="54"/>
        <v/>
      </c>
    </row>
    <row r="471" spans="2:26" x14ac:dyDescent="0.2">
      <c r="B471" s="88">
        <f t="shared" si="53"/>
        <v>449</v>
      </c>
      <c r="C471" s="89"/>
      <c r="D471" s="61" t="str">
        <f>IF($C471="", "", INDEX('EAPG Table'!$C$8:$C$1048576, MATCH($C471, 'EAPG Table'!$B$8:$B$1048576, 0)))</f>
        <v/>
      </c>
      <c r="E471" s="90" t="str">
        <f>IF($C471="", "", INDEX('EAPG Table'!$H$8:$H$1048576, MATCH($C471, 'EAPG Table'!$B$8:$B$1048576, 0)))</f>
        <v/>
      </c>
      <c r="F471" s="91" t="str">
        <f>IF($C471="", "", INDEX('EAPG Table'!$F$8:$F$1048576, MATCH($C471, 'EAPG Table'!$B$8:$B$1048576, 0)))</f>
        <v/>
      </c>
      <c r="G471" s="92" t="str">
        <f>IF($C471="", "", INDEX('EAPG Table'!$D$8:$D$1048576, MATCH($C471, 'EAPG Table'!$B$8:$B$1048576, 0)))</f>
        <v/>
      </c>
      <c r="H471" s="91"/>
      <c r="I471" s="93"/>
      <c r="J471" s="94"/>
      <c r="K471" s="94"/>
      <c r="L471" s="94"/>
      <c r="M471" s="94"/>
      <c r="N471" s="94"/>
      <c r="O471" s="94"/>
      <c r="P471" s="95" t="str" cm="1">
        <f t="array" ref="P471">IF($C471="","",IF(I471="Yes",
           IF($B471=MATCH(MAX((IF($E$23:$E$522="",0,$E$23:$E$522))*(--($G$23:$G$522=$G471))*(--($I$23:$I$522="Yes"))),
                                                        (IF($E$23:$E$522="",0,$E$23:$E$522))*(--($G$23:$G$522=$G471))*(--($I$23:$I$522="Yes")),0),
                1,0.5),1))</f>
        <v/>
      </c>
      <c r="Q471" s="95" t="str">
        <f t="shared" si="51"/>
        <v xml:space="preserve"> </v>
      </c>
      <c r="R471" s="95" t="str">
        <f t="shared" ref="R471:R487" si="55">IF($C471="","",IF(M471="Yes",0.5,1))</f>
        <v/>
      </c>
      <c r="S471" s="95" t="str">
        <f t="shared" si="46"/>
        <v/>
      </c>
      <c r="T471" s="96" t="str">
        <f t="shared" si="47"/>
        <v xml:space="preserve"> </v>
      </c>
      <c r="U471" s="91"/>
      <c r="V471" s="101" t="str">
        <f t="shared" si="48"/>
        <v xml:space="preserve"> </v>
      </c>
      <c r="W471" s="98" t="str">
        <f t="shared" si="52"/>
        <v/>
      </c>
      <c r="X471" s="102" t="str">
        <f t="shared" ref="X471:X522" si="56">IF($C471="","",$D$16)</f>
        <v/>
      </c>
      <c r="Y471" s="94"/>
      <c r="Z471" s="103" t="str">
        <f t="shared" si="54"/>
        <v/>
      </c>
    </row>
    <row r="472" spans="2:26" x14ac:dyDescent="0.2">
      <c r="B472" s="104">
        <f t="shared" si="53"/>
        <v>450</v>
      </c>
      <c r="C472" s="105"/>
      <c r="D472" s="106" t="str">
        <f>IF($C472="", "", INDEX('EAPG Table'!$C$8:$C$1048576, MATCH($C472, 'EAPG Table'!$B$8:$B$1048576, 0)))</f>
        <v/>
      </c>
      <c r="E472" s="107" t="str">
        <f>IF($C472="", "", INDEX('EAPG Table'!$H$8:$H$1048576, MATCH($C472, 'EAPG Table'!$B$8:$B$1048576, 0)))</f>
        <v/>
      </c>
      <c r="F472" s="108" t="str">
        <f>IF($C472="", "", INDEX('EAPG Table'!$F$8:$F$1048576, MATCH($C472, 'EAPG Table'!$B$8:$B$1048576, 0)))</f>
        <v/>
      </c>
      <c r="G472" s="109" t="str">
        <f>IF($C472="", "", INDEX('EAPG Table'!$D$8:$D$1048576, MATCH($C472, 'EAPG Table'!$B$8:$B$1048576, 0)))</f>
        <v/>
      </c>
      <c r="H472" s="108"/>
      <c r="I472" s="110"/>
      <c r="J472" s="111"/>
      <c r="K472" s="111"/>
      <c r="L472" s="111"/>
      <c r="M472" s="111"/>
      <c r="N472" s="111"/>
      <c r="O472" s="111"/>
      <c r="P472" s="112" t="str" cm="1">
        <f t="array" ref="P472">IF($C472="","",IF(I472="Yes",
           IF($B472=MATCH(MAX((IF($E$23:$E$522="",0,$E$23:$E$522))*(--($G$23:$G$522=$G472))*(--($I$23:$I$522="Yes"))),
                                                        (IF($E$23:$E$522="",0,$E$23:$E$522))*(--($G$23:$G$522=$G472))*(--($I$23:$I$522="Yes")),0),
                1,0.5),1))</f>
        <v/>
      </c>
      <c r="Q472" s="112" t="str">
        <f t="shared" ref="Q472:Q487" si="57">IF($C472=""," ",IF(OR(J472="Yes",K472="Yes",L472="Yes"),0,1))</f>
        <v xml:space="preserve"> </v>
      </c>
      <c r="R472" s="112" t="str">
        <f t="shared" si="55"/>
        <v/>
      </c>
      <c r="S472" s="112" t="str">
        <f t="shared" si="46"/>
        <v/>
      </c>
      <c r="T472" s="113" t="str">
        <f t="shared" si="47"/>
        <v xml:space="preserve"> </v>
      </c>
      <c r="U472" s="108"/>
      <c r="V472" s="114" t="str">
        <f t="shared" si="48"/>
        <v xml:space="preserve"> </v>
      </c>
      <c r="W472" s="115" t="str">
        <f t="shared" ref="W472:W522" si="58">IF($C472="", "", PRODUCT($P472:$T472))</f>
        <v/>
      </c>
      <c r="X472" s="116" t="str">
        <f t="shared" si="56"/>
        <v/>
      </c>
      <c r="Y472" s="111"/>
      <c r="Z472" s="117" t="str">
        <f t="shared" si="54"/>
        <v/>
      </c>
    </row>
    <row r="473" spans="2:26" x14ac:dyDescent="0.2">
      <c r="B473" s="88">
        <f t="shared" ref="B473:B522" si="59">B472+1</f>
        <v>451</v>
      </c>
      <c r="C473" s="89"/>
      <c r="D473" s="61" t="str">
        <f>IF($C473="", "", INDEX('EAPG Table'!$C$8:$C$1048576, MATCH($C473, 'EAPG Table'!$B$8:$B$1048576, 0)))</f>
        <v/>
      </c>
      <c r="E473" s="90" t="str">
        <f>IF($C473="", "", INDEX('EAPG Table'!$H$8:$H$1048576, MATCH($C473, 'EAPG Table'!$B$8:$B$1048576, 0)))</f>
        <v/>
      </c>
      <c r="F473" s="91" t="str">
        <f>IF($C473="", "", INDEX('EAPG Table'!$F$8:$F$1048576, MATCH($C473, 'EAPG Table'!$B$8:$B$1048576, 0)))</f>
        <v/>
      </c>
      <c r="G473" s="92" t="str">
        <f>IF($C473="", "", INDEX('EAPG Table'!$D$8:$D$1048576, MATCH($C473, 'EAPG Table'!$B$8:$B$1048576, 0)))</f>
        <v/>
      </c>
      <c r="H473" s="91"/>
      <c r="I473" s="93"/>
      <c r="J473" s="94"/>
      <c r="K473" s="94"/>
      <c r="L473" s="94"/>
      <c r="M473" s="94"/>
      <c r="N473" s="94"/>
      <c r="O473" s="94"/>
      <c r="P473" s="95" t="str" cm="1">
        <f t="array" ref="P473">IF($C473="","",IF(I473="Yes",
           IF($B473=MATCH(MAX((IF($E$23:$E$522="",0,$E$23:$E$522))*(--($G$23:$G$522=$G473))*(--($I$23:$I$522="Yes"))),
                                                        (IF($E$23:$E$522="",0,$E$23:$E$522))*(--($G$23:$G$522=$G473))*(--($I$23:$I$522="Yes")),0),
                1,0.5),1))</f>
        <v/>
      </c>
      <c r="Q473" s="95" t="str">
        <f t="shared" si="57"/>
        <v xml:space="preserve"> </v>
      </c>
      <c r="R473" s="95" t="str">
        <f t="shared" si="55"/>
        <v/>
      </c>
      <c r="S473" s="95" t="str">
        <f t="shared" si="46"/>
        <v/>
      </c>
      <c r="T473" s="96" t="str">
        <f t="shared" si="47"/>
        <v xml:space="preserve"> </v>
      </c>
      <c r="U473" s="91"/>
      <c r="V473" s="101" t="str">
        <f t="shared" si="48"/>
        <v xml:space="preserve"> </v>
      </c>
      <c r="W473" s="98" t="str">
        <f t="shared" si="58"/>
        <v/>
      </c>
      <c r="X473" s="102" t="str">
        <f t="shared" si="56"/>
        <v/>
      </c>
      <c r="Y473" s="94"/>
      <c r="Z473" s="103" t="str">
        <f t="shared" si="54"/>
        <v/>
      </c>
    </row>
    <row r="474" spans="2:26" x14ac:dyDescent="0.2">
      <c r="B474" s="88">
        <f t="shared" si="59"/>
        <v>452</v>
      </c>
      <c r="C474" s="89"/>
      <c r="D474" s="61" t="str">
        <f>IF($C474="", "", INDEX('EAPG Table'!$C$8:$C$1048576, MATCH($C474, 'EAPG Table'!$B$8:$B$1048576, 0)))</f>
        <v/>
      </c>
      <c r="E474" s="90" t="str">
        <f>IF($C474="", "", INDEX('EAPG Table'!$H$8:$H$1048576, MATCH($C474, 'EAPG Table'!$B$8:$B$1048576, 0)))</f>
        <v/>
      </c>
      <c r="F474" s="91" t="str">
        <f>IF($C474="", "", INDEX('EAPG Table'!$F$8:$F$1048576, MATCH($C474, 'EAPG Table'!$B$8:$B$1048576, 0)))</f>
        <v/>
      </c>
      <c r="G474" s="92" t="str">
        <f>IF($C474="", "", INDEX('EAPG Table'!$D$8:$D$1048576, MATCH($C474, 'EAPG Table'!$B$8:$B$1048576, 0)))</f>
        <v/>
      </c>
      <c r="H474" s="91"/>
      <c r="I474" s="93"/>
      <c r="J474" s="94"/>
      <c r="K474" s="94"/>
      <c r="L474" s="94"/>
      <c r="M474" s="94"/>
      <c r="N474" s="94"/>
      <c r="O474" s="94"/>
      <c r="P474" s="95" t="str" cm="1">
        <f t="array" ref="P474">IF($C474="","",IF(I474="Yes",
           IF($B474=MATCH(MAX((IF($E$23:$E$522="",0,$E$23:$E$522))*(--($G$23:$G$522=$G474))*(--($I$23:$I$522="Yes"))),
                                                        (IF($E$23:$E$522="",0,$E$23:$E$522))*(--($G$23:$G$522=$G474))*(--($I$23:$I$522="Yes")),0),
                1,0.5),1))</f>
        <v/>
      </c>
      <c r="Q474" s="95" t="str">
        <f t="shared" si="57"/>
        <v xml:space="preserve"> </v>
      </c>
      <c r="R474" s="95" t="str">
        <f t="shared" si="55"/>
        <v/>
      </c>
      <c r="S474" s="95" t="str">
        <f t="shared" si="46"/>
        <v/>
      </c>
      <c r="T474" s="96" t="str">
        <f t="shared" si="47"/>
        <v xml:space="preserve"> </v>
      </c>
      <c r="U474" s="91"/>
      <c r="V474" s="101" t="str">
        <f t="shared" si="48"/>
        <v xml:space="preserve"> </v>
      </c>
      <c r="W474" s="98" t="str">
        <f t="shared" si="58"/>
        <v/>
      </c>
      <c r="X474" s="102" t="str">
        <f t="shared" si="56"/>
        <v/>
      </c>
      <c r="Y474" s="94"/>
      <c r="Z474" s="103" t="str">
        <f t="shared" si="54"/>
        <v/>
      </c>
    </row>
    <row r="475" spans="2:26" x14ac:dyDescent="0.2">
      <c r="B475" s="88">
        <f t="shared" si="59"/>
        <v>453</v>
      </c>
      <c r="C475" s="89"/>
      <c r="D475" s="61" t="str">
        <f>IF($C475="", "", INDEX('EAPG Table'!$C$8:$C$1048576, MATCH($C475, 'EAPG Table'!$B$8:$B$1048576, 0)))</f>
        <v/>
      </c>
      <c r="E475" s="90" t="str">
        <f>IF($C475="", "", INDEX('EAPG Table'!$H$8:$H$1048576, MATCH($C475, 'EAPG Table'!$B$8:$B$1048576, 0)))</f>
        <v/>
      </c>
      <c r="F475" s="91" t="str">
        <f>IF($C475="", "", INDEX('EAPG Table'!$F$8:$F$1048576, MATCH($C475, 'EAPG Table'!$B$8:$B$1048576, 0)))</f>
        <v/>
      </c>
      <c r="G475" s="92" t="str">
        <f>IF($C475="", "", INDEX('EAPG Table'!$D$8:$D$1048576, MATCH($C475, 'EAPG Table'!$B$8:$B$1048576, 0)))</f>
        <v/>
      </c>
      <c r="H475" s="91"/>
      <c r="I475" s="93"/>
      <c r="J475" s="94"/>
      <c r="K475" s="94"/>
      <c r="L475" s="94"/>
      <c r="M475" s="94"/>
      <c r="N475" s="94"/>
      <c r="O475" s="94"/>
      <c r="P475" s="95" t="str" cm="1">
        <f t="array" ref="P475">IF($C475="","",IF(I475="Yes",
           IF($B475=MATCH(MAX((IF($E$23:$E$522="",0,$E$23:$E$522))*(--($G$23:$G$522=$G475))*(--($I$23:$I$522="Yes"))),
                                                        (IF($E$23:$E$522="",0,$E$23:$E$522))*(--($G$23:$G$522=$G475))*(--($I$23:$I$522="Yes")),0),
                1,0.5),1))</f>
        <v/>
      </c>
      <c r="Q475" s="95" t="str">
        <f t="shared" si="57"/>
        <v xml:space="preserve"> </v>
      </c>
      <c r="R475" s="95" t="str">
        <f t="shared" si="55"/>
        <v/>
      </c>
      <c r="S475" s="95" t="str">
        <f t="shared" si="46"/>
        <v/>
      </c>
      <c r="T475" s="96" t="str">
        <f t="shared" si="47"/>
        <v xml:space="preserve"> </v>
      </c>
      <c r="U475" s="91"/>
      <c r="V475" s="101" t="str">
        <f t="shared" si="48"/>
        <v xml:space="preserve"> </v>
      </c>
      <c r="W475" s="98" t="str">
        <f t="shared" si="58"/>
        <v/>
      </c>
      <c r="X475" s="102" t="str">
        <f t="shared" si="56"/>
        <v/>
      </c>
      <c r="Y475" s="94"/>
      <c r="Z475" s="103" t="str">
        <f t="shared" si="54"/>
        <v/>
      </c>
    </row>
    <row r="476" spans="2:26" x14ac:dyDescent="0.2">
      <c r="B476" s="88">
        <f t="shared" si="59"/>
        <v>454</v>
      </c>
      <c r="C476" s="89"/>
      <c r="D476" s="61" t="str">
        <f>IF($C476="", "", INDEX('EAPG Table'!$C$8:$C$1048576, MATCH($C476, 'EAPG Table'!$B$8:$B$1048576, 0)))</f>
        <v/>
      </c>
      <c r="E476" s="90" t="str">
        <f>IF($C476="", "", INDEX('EAPG Table'!$H$8:$H$1048576, MATCH($C476, 'EAPG Table'!$B$8:$B$1048576, 0)))</f>
        <v/>
      </c>
      <c r="F476" s="91" t="str">
        <f>IF($C476="", "", INDEX('EAPG Table'!$F$8:$F$1048576, MATCH($C476, 'EAPG Table'!$B$8:$B$1048576, 0)))</f>
        <v/>
      </c>
      <c r="G476" s="92" t="str">
        <f>IF($C476="", "", INDEX('EAPG Table'!$D$8:$D$1048576, MATCH($C476, 'EAPG Table'!$B$8:$B$1048576, 0)))</f>
        <v/>
      </c>
      <c r="H476" s="91"/>
      <c r="I476" s="93"/>
      <c r="J476" s="94"/>
      <c r="K476" s="94"/>
      <c r="L476" s="94"/>
      <c r="M476" s="94"/>
      <c r="N476" s="94"/>
      <c r="O476" s="94"/>
      <c r="P476" s="95" t="str" cm="1">
        <f t="array" ref="P476">IF($C476="","",IF(I476="Yes",
           IF($B476=MATCH(MAX((IF($E$23:$E$522="",0,$E$23:$E$522))*(--($G$23:$G$522=$G476))*(--($I$23:$I$522="Yes"))),
                                                        (IF($E$23:$E$522="",0,$E$23:$E$522))*(--($G$23:$G$522=$G476))*(--($I$23:$I$522="Yes")),0),
                1,0.5),1))</f>
        <v/>
      </c>
      <c r="Q476" s="95" t="str">
        <f t="shared" si="57"/>
        <v xml:space="preserve"> </v>
      </c>
      <c r="R476" s="95" t="str">
        <f t="shared" si="55"/>
        <v/>
      </c>
      <c r="S476" s="95" t="str">
        <f t="shared" si="46"/>
        <v/>
      </c>
      <c r="T476" s="96" t="str">
        <f t="shared" si="47"/>
        <v xml:space="preserve"> </v>
      </c>
      <c r="U476" s="91"/>
      <c r="V476" s="101" t="str">
        <f t="shared" si="48"/>
        <v xml:space="preserve"> </v>
      </c>
      <c r="W476" s="98" t="str">
        <f t="shared" si="58"/>
        <v/>
      </c>
      <c r="X476" s="102" t="str">
        <f t="shared" si="56"/>
        <v/>
      </c>
      <c r="Y476" s="94"/>
      <c r="Z476" s="103" t="str">
        <f t="shared" si="54"/>
        <v/>
      </c>
    </row>
    <row r="477" spans="2:26" x14ac:dyDescent="0.2">
      <c r="B477" s="104">
        <f t="shared" si="59"/>
        <v>455</v>
      </c>
      <c r="C477" s="105"/>
      <c r="D477" s="106" t="str">
        <f>IF($C477="", "", INDEX('EAPG Table'!$C$8:$C$1048576, MATCH($C477, 'EAPG Table'!$B$8:$B$1048576, 0)))</f>
        <v/>
      </c>
      <c r="E477" s="107" t="str">
        <f>IF($C477="", "", INDEX('EAPG Table'!$H$8:$H$1048576, MATCH($C477, 'EAPG Table'!$B$8:$B$1048576, 0)))</f>
        <v/>
      </c>
      <c r="F477" s="108" t="str">
        <f>IF($C477="", "", INDEX('EAPG Table'!$F$8:$F$1048576, MATCH($C477, 'EAPG Table'!$B$8:$B$1048576, 0)))</f>
        <v/>
      </c>
      <c r="G477" s="109" t="str">
        <f>IF($C477="", "", INDEX('EAPG Table'!$D$8:$D$1048576, MATCH($C477, 'EAPG Table'!$B$8:$B$1048576, 0)))</f>
        <v/>
      </c>
      <c r="H477" s="108"/>
      <c r="I477" s="110"/>
      <c r="J477" s="111"/>
      <c r="K477" s="111"/>
      <c r="L477" s="111"/>
      <c r="M477" s="111"/>
      <c r="N477" s="111"/>
      <c r="O477" s="111"/>
      <c r="P477" s="112" t="str" cm="1">
        <f t="array" ref="P477">IF($C477="","",IF(I477="Yes",
           IF($B477=MATCH(MAX((IF($E$23:$E$522="",0,$E$23:$E$522))*(--($G$23:$G$522=$G477))*(--($I$23:$I$522="Yes"))),
                                                        (IF($E$23:$E$522="",0,$E$23:$E$522))*(--($G$23:$G$522=$G477))*(--($I$23:$I$522="Yes")),0),
                1,0.5),1))</f>
        <v/>
      </c>
      <c r="Q477" s="112" t="str">
        <f t="shared" si="57"/>
        <v xml:space="preserve"> </v>
      </c>
      <c r="R477" s="112" t="str">
        <f t="shared" si="55"/>
        <v/>
      </c>
      <c r="S477" s="112" t="str">
        <f t="shared" si="46"/>
        <v/>
      </c>
      <c r="T477" s="113" t="str">
        <f t="shared" si="47"/>
        <v xml:space="preserve"> </v>
      </c>
      <c r="U477" s="108"/>
      <c r="V477" s="114" t="str">
        <f t="shared" si="48"/>
        <v xml:space="preserve"> </v>
      </c>
      <c r="W477" s="115" t="str">
        <f t="shared" si="58"/>
        <v/>
      </c>
      <c r="X477" s="116" t="str">
        <f t="shared" si="56"/>
        <v/>
      </c>
      <c r="Y477" s="111"/>
      <c r="Z477" s="117" t="str">
        <f t="shared" si="54"/>
        <v/>
      </c>
    </row>
    <row r="478" spans="2:26" x14ac:dyDescent="0.2">
      <c r="B478" s="88">
        <f t="shared" si="59"/>
        <v>456</v>
      </c>
      <c r="C478" s="89"/>
      <c r="D478" s="61" t="str">
        <f>IF($C478="", "", INDEX('EAPG Table'!$C$8:$C$1048576, MATCH($C478, 'EAPG Table'!$B$8:$B$1048576, 0)))</f>
        <v/>
      </c>
      <c r="E478" s="90" t="str">
        <f>IF($C478="", "", INDEX('EAPG Table'!$H$8:$H$1048576, MATCH($C478, 'EAPG Table'!$B$8:$B$1048576, 0)))</f>
        <v/>
      </c>
      <c r="F478" s="91" t="str">
        <f>IF($C478="", "", INDEX('EAPG Table'!$F$8:$F$1048576, MATCH($C478, 'EAPG Table'!$B$8:$B$1048576, 0)))</f>
        <v/>
      </c>
      <c r="G478" s="92" t="str">
        <f>IF($C478="", "", INDEX('EAPG Table'!$D$8:$D$1048576, MATCH($C478, 'EAPG Table'!$B$8:$B$1048576, 0)))</f>
        <v/>
      </c>
      <c r="H478" s="91"/>
      <c r="I478" s="93"/>
      <c r="J478" s="94"/>
      <c r="K478" s="94"/>
      <c r="L478" s="94"/>
      <c r="M478" s="94"/>
      <c r="N478" s="94"/>
      <c r="O478" s="94"/>
      <c r="P478" s="95" t="str" cm="1">
        <f t="array" ref="P478">IF($C478="","",IF(I478="Yes",
           IF($B478=MATCH(MAX((IF($E$23:$E$522="",0,$E$23:$E$522))*(--($G$23:$G$522=$G478))*(--($I$23:$I$522="Yes"))),
                                                        (IF($E$23:$E$522="",0,$E$23:$E$522))*(--($G$23:$G$522=$G478))*(--($I$23:$I$522="Yes")),0),
                1,0.5),1))</f>
        <v/>
      </c>
      <c r="Q478" s="95" t="str">
        <f t="shared" si="57"/>
        <v xml:space="preserve"> </v>
      </c>
      <c r="R478" s="95" t="str">
        <f t="shared" si="55"/>
        <v/>
      </c>
      <c r="S478" s="95" t="str">
        <f t="shared" si="46"/>
        <v/>
      </c>
      <c r="T478" s="96" t="str">
        <f t="shared" si="47"/>
        <v xml:space="preserve"> </v>
      </c>
      <c r="U478" s="91"/>
      <c r="V478" s="101" t="str">
        <f t="shared" si="48"/>
        <v xml:space="preserve"> </v>
      </c>
      <c r="W478" s="98" t="str">
        <f t="shared" si="58"/>
        <v/>
      </c>
      <c r="X478" s="102" t="str">
        <f t="shared" si="56"/>
        <v/>
      </c>
      <c r="Y478" s="94"/>
      <c r="Z478" s="103" t="str">
        <f t="shared" si="54"/>
        <v/>
      </c>
    </row>
    <row r="479" spans="2:26" x14ac:dyDescent="0.2">
      <c r="B479" s="88">
        <f t="shared" si="59"/>
        <v>457</v>
      </c>
      <c r="C479" s="89"/>
      <c r="D479" s="61" t="str">
        <f>IF($C479="", "", INDEX('EAPG Table'!$C$8:$C$1048576, MATCH($C479, 'EAPG Table'!$B$8:$B$1048576, 0)))</f>
        <v/>
      </c>
      <c r="E479" s="90" t="str">
        <f>IF($C479="", "", INDEX('EAPG Table'!$H$8:$H$1048576, MATCH($C479, 'EAPG Table'!$B$8:$B$1048576, 0)))</f>
        <v/>
      </c>
      <c r="F479" s="91" t="str">
        <f>IF($C479="", "", INDEX('EAPG Table'!$F$8:$F$1048576, MATCH($C479, 'EAPG Table'!$B$8:$B$1048576, 0)))</f>
        <v/>
      </c>
      <c r="G479" s="92" t="str">
        <f>IF($C479="", "", INDEX('EAPG Table'!$D$8:$D$1048576, MATCH($C479, 'EAPG Table'!$B$8:$B$1048576, 0)))</f>
        <v/>
      </c>
      <c r="H479" s="91"/>
      <c r="I479" s="93"/>
      <c r="J479" s="94"/>
      <c r="K479" s="94"/>
      <c r="L479" s="94"/>
      <c r="M479" s="94"/>
      <c r="N479" s="94"/>
      <c r="O479" s="94"/>
      <c r="P479" s="95" t="str" cm="1">
        <f t="array" ref="P479">IF($C479="","",IF(I479="Yes",
           IF($B479=MATCH(MAX((IF($E$23:$E$522="",0,$E$23:$E$522))*(--($G$23:$G$522=$G479))*(--($I$23:$I$522="Yes"))),
                                                        (IF($E$23:$E$522="",0,$E$23:$E$522))*(--($G$23:$G$522=$G479))*(--($I$23:$I$522="Yes")),0),
                1,0.5),1))</f>
        <v/>
      </c>
      <c r="Q479" s="95" t="str">
        <f t="shared" si="57"/>
        <v xml:space="preserve"> </v>
      </c>
      <c r="R479" s="95" t="str">
        <f t="shared" si="55"/>
        <v/>
      </c>
      <c r="S479" s="95" t="str">
        <f t="shared" si="46"/>
        <v/>
      </c>
      <c r="T479" s="96" t="str">
        <f t="shared" si="47"/>
        <v xml:space="preserve"> </v>
      </c>
      <c r="U479" s="91"/>
      <c r="V479" s="101" t="str">
        <f t="shared" si="48"/>
        <v xml:space="preserve"> </v>
      </c>
      <c r="W479" s="98" t="str">
        <f t="shared" si="58"/>
        <v/>
      </c>
      <c r="X479" s="102" t="str">
        <f t="shared" si="56"/>
        <v/>
      </c>
      <c r="Y479" s="94"/>
      <c r="Z479" s="103" t="str">
        <f t="shared" si="54"/>
        <v/>
      </c>
    </row>
    <row r="480" spans="2:26" x14ac:dyDescent="0.2">
      <c r="B480" s="88">
        <f t="shared" si="59"/>
        <v>458</v>
      </c>
      <c r="C480" s="89"/>
      <c r="D480" s="61" t="str">
        <f>IF($C480="", "", INDEX('EAPG Table'!$C$8:$C$1048576, MATCH($C480, 'EAPG Table'!$B$8:$B$1048576, 0)))</f>
        <v/>
      </c>
      <c r="E480" s="90" t="str">
        <f>IF($C480="", "", INDEX('EAPG Table'!$H$8:$H$1048576, MATCH($C480, 'EAPG Table'!$B$8:$B$1048576, 0)))</f>
        <v/>
      </c>
      <c r="F480" s="91" t="str">
        <f>IF($C480="", "", INDEX('EAPG Table'!$F$8:$F$1048576, MATCH($C480, 'EAPG Table'!$B$8:$B$1048576, 0)))</f>
        <v/>
      </c>
      <c r="G480" s="92" t="str">
        <f>IF($C480="", "", INDEX('EAPG Table'!$D$8:$D$1048576, MATCH($C480, 'EAPG Table'!$B$8:$B$1048576, 0)))</f>
        <v/>
      </c>
      <c r="H480" s="91"/>
      <c r="I480" s="93"/>
      <c r="J480" s="94"/>
      <c r="K480" s="94"/>
      <c r="L480" s="94"/>
      <c r="M480" s="94"/>
      <c r="N480" s="94"/>
      <c r="O480" s="94"/>
      <c r="P480" s="95" t="str" cm="1">
        <f t="array" ref="P480">IF($C480="","",IF(I480="Yes",
           IF($B480=MATCH(MAX((IF($E$23:$E$522="",0,$E$23:$E$522))*(--($G$23:$G$522=$G480))*(--($I$23:$I$522="Yes"))),
                                                        (IF($E$23:$E$522="",0,$E$23:$E$522))*(--($G$23:$G$522=$G480))*(--($I$23:$I$522="Yes")),0),
                1,0.5),1))</f>
        <v/>
      </c>
      <c r="Q480" s="95" t="str">
        <f t="shared" si="57"/>
        <v xml:space="preserve"> </v>
      </c>
      <c r="R480" s="95" t="str">
        <f t="shared" si="55"/>
        <v/>
      </c>
      <c r="S480" s="95" t="str">
        <f t="shared" si="46"/>
        <v/>
      </c>
      <c r="T480" s="96" t="str">
        <f t="shared" si="47"/>
        <v xml:space="preserve"> </v>
      </c>
      <c r="U480" s="91"/>
      <c r="V480" s="101" t="str">
        <f t="shared" si="48"/>
        <v xml:space="preserve"> </v>
      </c>
      <c r="W480" s="98" t="str">
        <f t="shared" si="58"/>
        <v/>
      </c>
      <c r="X480" s="102" t="str">
        <f t="shared" si="56"/>
        <v/>
      </c>
      <c r="Y480" s="94"/>
      <c r="Z480" s="103" t="str">
        <f t="shared" ref="Z480:Z522" si="60">IF($C480="","",IF($Y480="Yes",ROUND($D$14*$D$15*$E480*$W480+$X480,2),0))</f>
        <v/>
      </c>
    </row>
    <row r="481" spans="2:26" x14ac:dyDescent="0.2">
      <c r="B481" s="88">
        <f t="shared" si="59"/>
        <v>459</v>
      </c>
      <c r="C481" s="89"/>
      <c r="D481" s="61" t="str">
        <f>IF($C481="", "", INDEX('EAPG Table'!$C$8:$C$1048576, MATCH($C481, 'EAPG Table'!$B$8:$B$1048576, 0)))</f>
        <v/>
      </c>
      <c r="E481" s="90" t="str">
        <f>IF($C481="", "", INDEX('EAPG Table'!$H$8:$H$1048576, MATCH($C481, 'EAPG Table'!$B$8:$B$1048576, 0)))</f>
        <v/>
      </c>
      <c r="F481" s="91" t="str">
        <f>IF($C481="", "", INDEX('EAPG Table'!$F$8:$F$1048576, MATCH($C481, 'EAPG Table'!$B$8:$B$1048576, 0)))</f>
        <v/>
      </c>
      <c r="G481" s="92" t="str">
        <f>IF($C481="", "", INDEX('EAPG Table'!$D$8:$D$1048576, MATCH($C481, 'EAPG Table'!$B$8:$B$1048576, 0)))</f>
        <v/>
      </c>
      <c r="H481" s="91"/>
      <c r="I481" s="93"/>
      <c r="J481" s="94"/>
      <c r="K481" s="94"/>
      <c r="L481" s="94"/>
      <c r="M481" s="94"/>
      <c r="N481" s="94"/>
      <c r="O481" s="94"/>
      <c r="P481" s="95" t="str" cm="1">
        <f t="array" ref="P481">IF($C481="","",IF(I481="Yes",
           IF($B481=MATCH(MAX((IF($E$23:$E$522="",0,$E$23:$E$522))*(--($G$23:$G$522=$G481))*(--($I$23:$I$522="Yes"))),
                                                        (IF($E$23:$E$522="",0,$E$23:$E$522))*(--($G$23:$G$522=$G481))*(--($I$23:$I$522="Yes")),0),
                1,0.5),1))</f>
        <v/>
      </c>
      <c r="Q481" s="95" t="str">
        <f t="shared" si="57"/>
        <v xml:space="preserve"> </v>
      </c>
      <c r="R481" s="95" t="str">
        <f t="shared" si="55"/>
        <v/>
      </c>
      <c r="S481" s="95" t="str">
        <f t="shared" si="46"/>
        <v/>
      </c>
      <c r="T481" s="96" t="str">
        <f t="shared" si="47"/>
        <v xml:space="preserve"> </v>
      </c>
      <c r="U481" s="91"/>
      <c r="V481" s="101" t="str">
        <f t="shared" si="48"/>
        <v xml:space="preserve"> </v>
      </c>
      <c r="W481" s="98" t="str">
        <f t="shared" si="58"/>
        <v/>
      </c>
      <c r="X481" s="102" t="str">
        <f t="shared" si="56"/>
        <v/>
      </c>
      <c r="Y481" s="94"/>
      <c r="Z481" s="103" t="str">
        <f t="shared" si="60"/>
        <v/>
      </c>
    </row>
    <row r="482" spans="2:26" x14ac:dyDescent="0.2">
      <c r="B482" s="104">
        <f t="shared" si="59"/>
        <v>460</v>
      </c>
      <c r="C482" s="105"/>
      <c r="D482" s="106" t="str">
        <f>IF($C482="", "", INDEX('EAPG Table'!$C$8:$C$1048576, MATCH($C482, 'EAPG Table'!$B$8:$B$1048576, 0)))</f>
        <v/>
      </c>
      <c r="E482" s="107" t="str">
        <f>IF($C482="", "", INDEX('EAPG Table'!$H$8:$H$1048576, MATCH($C482, 'EAPG Table'!$B$8:$B$1048576, 0)))</f>
        <v/>
      </c>
      <c r="F482" s="108" t="str">
        <f>IF($C482="", "", INDEX('EAPG Table'!$F$8:$F$1048576, MATCH($C482, 'EAPG Table'!$B$8:$B$1048576, 0)))</f>
        <v/>
      </c>
      <c r="G482" s="109" t="str">
        <f>IF($C482="", "", INDEX('EAPG Table'!$D$8:$D$1048576, MATCH($C482, 'EAPG Table'!$B$8:$B$1048576, 0)))</f>
        <v/>
      </c>
      <c r="H482" s="108"/>
      <c r="I482" s="110"/>
      <c r="J482" s="111"/>
      <c r="K482" s="111"/>
      <c r="L482" s="111"/>
      <c r="M482" s="111"/>
      <c r="N482" s="111"/>
      <c r="O482" s="111"/>
      <c r="P482" s="112" t="str" cm="1">
        <f t="array" ref="P482">IF($C482="","",IF(I482="Yes",
           IF($B482=MATCH(MAX((IF($E$23:$E$522="",0,$E$23:$E$522))*(--($G$23:$G$522=$G482))*(--($I$23:$I$522="Yes"))),
                                                        (IF($E$23:$E$522="",0,$E$23:$E$522))*(--($G$23:$G$522=$G482))*(--($I$23:$I$522="Yes")),0),
                1,0.5),1))</f>
        <v/>
      </c>
      <c r="Q482" s="112" t="str">
        <f t="shared" si="57"/>
        <v xml:space="preserve"> </v>
      </c>
      <c r="R482" s="112" t="str">
        <f t="shared" si="55"/>
        <v/>
      </c>
      <c r="S482" s="112" t="str">
        <f t="shared" si="46"/>
        <v/>
      </c>
      <c r="T482" s="113" t="str">
        <f t="shared" si="47"/>
        <v xml:space="preserve"> </v>
      </c>
      <c r="U482" s="108"/>
      <c r="V482" s="114" t="str">
        <f t="shared" si="48"/>
        <v xml:space="preserve"> </v>
      </c>
      <c r="W482" s="115" t="str">
        <f t="shared" si="58"/>
        <v/>
      </c>
      <c r="X482" s="116" t="str">
        <f t="shared" si="56"/>
        <v/>
      </c>
      <c r="Y482" s="111"/>
      <c r="Z482" s="117" t="str">
        <f t="shared" si="60"/>
        <v/>
      </c>
    </row>
    <row r="483" spans="2:26" x14ac:dyDescent="0.2">
      <c r="B483" s="88">
        <f t="shared" si="59"/>
        <v>461</v>
      </c>
      <c r="C483" s="89"/>
      <c r="D483" s="61" t="str">
        <f>IF($C483="", "", INDEX('EAPG Table'!$C$8:$C$1048576, MATCH($C483, 'EAPG Table'!$B$8:$B$1048576, 0)))</f>
        <v/>
      </c>
      <c r="E483" s="90" t="str">
        <f>IF($C483="", "", INDEX('EAPG Table'!$H$8:$H$1048576, MATCH($C483, 'EAPG Table'!$B$8:$B$1048576, 0)))</f>
        <v/>
      </c>
      <c r="F483" s="91" t="str">
        <f>IF($C483="", "", INDEX('EAPG Table'!$F$8:$F$1048576, MATCH($C483, 'EAPG Table'!$B$8:$B$1048576, 0)))</f>
        <v/>
      </c>
      <c r="G483" s="92" t="str">
        <f>IF($C483="", "", INDEX('EAPG Table'!$D$8:$D$1048576, MATCH($C483, 'EAPG Table'!$B$8:$B$1048576, 0)))</f>
        <v/>
      </c>
      <c r="H483" s="91"/>
      <c r="I483" s="93"/>
      <c r="J483" s="94"/>
      <c r="K483" s="94"/>
      <c r="L483" s="94"/>
      <c r="M483" s="94"/>
      <c r="N483" s="94"/>
      <c r="O483" s="94"/>
      <c r="P483" s="95" t="str" cm="1">
        <f t="array" ref="P483">IF($C483="","",IF(I483="Yes",
           IF($B483=MATCH(MAX((IF($E$23:$E$522="",0,$E$23:$E$522))*(--($G$23:$G$522=$G483))*(--($I$23:$I$522="Yes"))),
                                                        (IF($E$23:$E$522="",0,$E$23:$E$522))*(--($G$23:$G$522=$G483))*(--($I$23:$I$522="Yes")),0),
                1,0.5),1))</f>
        <v/>
      </c>
      <c r="Q483" s="95" t="str">
        <f t="shared" si="57"/>
        <v xml:space="preserve"> </v>
      </c>
      <c r="R483" s="95" t="str">
        <f t="shared" si="55"/>
        <v/>
      </c>
      <c r="S483" s="95" t="str">
        <f t="shared" si="46"/>
        <v/>
      </c>
      <c r="T483" s="96" t="str">
        <f t="shared" si="47"/>
        <v xml:space="preserve"> </v>
      </c>
      <c r="U483" s="91"/>
      <c r="V483" s="101" t="str">
        <f t="shared" si="48"/>
        <v xml:space="preserve"> </v>
      </c>
      <c r="W483" s="98" t="str">
        <f t="shared" si="58"/>
        <v/>
      </c>
      <c r="X483" s="102" t="str">
        <f t="shared" si="56"/>
        <v/>
      </c>
      <c r="Y483" s="94"/>
      <c r="Z483" s="103" t="str">
        <f t="shared" si="60"/>
        <v/>
      </c>
    </row>
    <row r="484" spans="2:26" x14ac:dyDescent="0.2">
      <c r="B484" s="88">
        <f t="shared" si="59"/>
        <v>462</v>
      </c>
      <c r="C484" s="89"/>
      <c r="D484" s="61" t="str">
        <f>IF($C484="", "", INDEX('EAPG Table'!$C$8:$C$1048576, MATCH($C484, 'EAPG Table'!$B$8:$B$1048576, 0)))</f>
        <v/>
      </c>
      <c r="E484" s="90" t="str">
        <f>IF($C484="", "", INDEX('EAPG Table'!$H$8:$H$1048576, MATCH($C484, 'EAPG Table'!$B$8:$B$1048576, 0)))</f>
        <v/>
      </c>
      <c r="F484" s="91" t="str">
        <f>IF($C484="", "", INDEX('EAPG Table'!$F$8:$F$1048576, MATCH($C484, 'EAPG Table'!$B$8:$B$1048576, 0)))</f>
        <v/>
      </c>
      <c r="G484" s="92" t="str">
        <f>IF($C484="", "", INDEX('EAPG Table'!$D$8:$D$1048576, MATCH($C484, 'EAPG Table'!$B$8:$B$1048576, 0)))</f>
        <v/>
      </c>
      <c r="H484" s="91"/>
      <c r="I484" s="93"/>
      <c r="J484" s="94"/>
      <c r="K484" s="94"/>
      <c r="L484" s="94"/>
      <c r="M484" s="94"/>
      <c r="N484" s="94"/>
      <c r="O484" s="94"/>
      <c r="P484" s="95" t="str" cm="1">
        <f t="array" ref="P484">IF($C484="","",IF(I484="Yes",
           IF($B484=MATCH(MAX((IF($E$23:$E$522="",0,$E$23:$E$522))*(--($G$23:$G$522=$G484))*(--($I$23:$I$522="Yes"))),
                                                        (IF($E$23:$E$522="",0,$E$23:$E$522))*(--($G$23:$G$522=$G484))*(--($I$23:$I$522="Yes")),0),
                1,0.5),1))</f>
        <v/>
      </c>
      <c r="Q484" s="95" t="str">
        <f t="shared" si="57"/>
        <v xml:space="preserve"> </v>
      </c>
      <c r="R484" s="95" t="str">
        <f t="shared" si="55"/>
        <v/>
      </c>
      <c r="S484" s="95" t="str">
        <f t="shared" si="46"/>
        <v/>
      </c>
      <c r="T484" s="96" t="str">
        <f t="shared" si="47"/>
        <v xml:space="preserve"> </v>
      </c>
      <c r="U484" s="91"/>
      <c r="V484" s="101" t="str">
        <f t="shared" si="48"/>
        <v xml:space="preserve"> </v>
      </c>
      <c r="W484" s="98" t="str">
        <f t="shared" si="58"/>
        <v/>
      </c>
      <c r="X484" s="102" t="str">
        <f t="shared" si="56"/>
        <v/>
      </c>
      <c r="Y484" s="94"/>
      <c r="Z484" s="103" t="str">
        <f t="shared" si="60"/>
        <v/>
      </c>
    </row>
    <row r="485" spans="2:26" x14ac:dyDescent="0.2">
      <c r="B485" s="88">
        <f t="shared" si="59"/>
        <v>463</v>
      </c>
      <c r="C485" s="89"/>
      <c r="D485" s="61" t="str">
        <f>IF($C485="", "", INDEX('EAPG Table'!$C$8:$C$1048576, MATCH($C485, 'EAPG Table'!$B$8:$B$1048576, 0)))</f>
        <v/>
      </c>
      <c r="E485" s="90" t="str">
        <f>IF($C485="", "", INDEX('EAPG Table'!$H$8:$H$1048576, MATCH($C485, 'EAPG Table'!$B$8:$B$1048576, 0)))</f>
        <v/>
      </c>
      <c r="F485" s="91" t="str">
        <f>IF($C485="", "", INDEX('EAPG Table'!$F$8:$F$1048576, MATCH($C485, 'EAPG Table'!$B$8:$B$1048576, 0)))</f>
        <v/>
      </c>
      <c r="G485" s="92" t="str">
        <f>IF($C485="", "", INDEX('EAPG Table'!$D$8:$D$1048576, MATCH($C485, 'EAPG Table'!$B$8:$B$1048576, 0)))</f>
        <v/>
      </c>
      <c r="H485" s="91"/>
      <c r="I485" s="93"/>
      <c r="J485" s="94"/>
      <c r="K485" s="94"/>
      <c r="L485" s="94"/>
      <c r="M485" s="94"/>
      <c r="N485" s="94"/>
      <c r="O485" s="94"/>
      <c r="P485" s="95" t="str" cm="1">
        <f t="array" ref="P485">IF($C485="","",IF(I485="Yes",
           IF($B485=MATCH(MAX((IF($E$23:$E$522="",0,$E$23:$E$522))*(--($G$23:$G$522=$G485))*(--($I$23:$I$522="Yes"))),
                                                        (IF($E$23:$E$522="",0,$E$23:$E$522))*(--($G$23:$G$522=$G485))*(--($I$23:$I$522="Yes")),0),
                1,0.5),1))</f>
        <v/>
      </c>
      <c r="Q485" s="95" t="str">
        <f t="shared" si="57"/>
        <v xml:space="preserve"> </v>
      </c>
      <c r="R485" s="95" t="str">
        <f t="shared" si="55"/>
        <v/>
      </c>
      <c r="S485" s="95" t="str">
        <f t="shared" si="46"/>
        <v/>
      </c>
      <c r="T485" s="96" t="str">
        <f t="shared" si="47"/>
        <v xml:space="preserve"> </v>
      </c>
      <c r="U485" s="91"/>
      <c r="V485" s="101" t="str">
        <f t="shared" si="48"/>
        <v xml:space="preserve"> </v>
      </c>
      <c r="W485" s="98" t="str">
        <f t="shared" si="58"/>
        <v/>
      </c>
      <c r="X485" s="102" t="str">
        <f t="shared" si="56"/>
        <v/>
      </c>
      <c r="Y485" s="94"/>
      <c r="Z485" s="103" t="str">
        <f t="shared" si="60"/>
        <v/>
      </c>
    </row>
    <row r="486" spans="2:26" x14ac:dyDescent="0.2">
      <c r="B486" s="88">
        <f t="shared" si="59"/>
        <v>464</v>
      </c>
      <c r="C486" s="89"/>
      <c r="D486" s="61" t="str">
        <f>IF($C486="", "", INDEX('EAPG Table'!$C$8:$C$1048576, MATCH($C486, 'EAPG Table'!$B$8:$B$1048576, 0)))</f>
        <v/>
      </c>
      <c r="E486" s="90" t="str">
        <f>IF($C486="", "", INDEX('EAPG Table'!$H$8:$H$1048576, MATCH($C486, 'EAPG Table'!$B$8:$B$1048576, 0)))</f>
        <v/>
      </c>
      <c r="F486" s="91" t="str">
        <f>IF($C486="", "", INDEX('EAPG Table'!$F$8:$F$1048576, MATCH($C486, 'EAPG Table'!$B$8:$B$1048576, 0)))</f>
        <v/>
      </c>
      <c r="G486" s="92" t="str">
        <f>IF($C486="", "", INDEX('EAPG Table'!$D$8:$D$1048576, MATCH($C486, 'EAPG Table'!$B$8:$B$1048576, 0)))</f>
        <v/>
      </c>
      <c r="H486" s="91"/>
      <c r="I486" s="93"/>
      <c r="J486" s="94"/>
      <c r="K486" s="94"/>
      <c r="L486" s="94"/>
      <c r="M486" s="94"/>
      <c r="N486" s="94"/>
      <c r="O486" s="94"/>
      <c r="P486" s="95" t="str" cm="1">
        <f t="array" ref="P486">IF($C486="","",IF(I486="Yes",
           IF($B486=MATCH(MAX((IF($E$23:$E$522="",0,$E$23:$E$522))*(--($G$23:$G$522=$G486))*(--($I$23:$I$522="Yes"))),
                                                        (IF($E$23:$E$522="",0,$E$23:$E$522))*(--($G$23:$G$522=$G486))*(--($I$23:$I$522="Yes")),0),
                1,0.5),1))</f>
        <v/>
      </c>
      <c r="Q486" s="95" t="str">
        <f t="shared" si="57"/>
        <v xml:space="preserve"> </v>
      </c>
      <c r="R486" s="95" t="str">
        <f t="shared" si="55"/>
        <v/>
      </c>
      <c r="S486" s="95" t="str">
        <f t="shared" si="46"/>
        <v/>
      </c>
      <c r="T486" s="96" t="str">
        <f t="shared" si="47"/>
        <v xml:space="preserve"> </v>
      </c>
      <c r="U486" s="91"/>
      <c r="V486" s="101" t="str">
        <f t="shared" si="48"/>
        <v xml:space="preserve"> </v>
      </c>
      <c r="W486" s="98" t="str">
        <f t="shared" si="58"/>
        <v/>
      </c>
      <c r="X486" s="102" t="str">
        <f t="shared" si="56"/>
        <v/>
      </c>
      <c r="Y486" s="94"/>
      <c r="Z486" s="103" t="str">
        <f t="shared" si="60"/>
        <v/>
      </c>
    </row>
    <row r="487" spans="2:26" x14ac:dyDescent="0.2">
      <c r="B487" s="104">
        <f t="shared" si="59"/>
        <v>465</v>
      </c>
      <c r="C487" s="105"/>
      <c r="D487" s="106" t="str">
        <f>IF($C487="", "", INDEX('EAPG Table'!$C$8:$C$1048576, MATCH($C487, 'EAPG Table'!$B$8:$B$1048576, 0)))</f>
        <v/>
      </c>
      <c r="E487" s="107" t="str">
        <f>IF($C487="", "", INDEX('EAPG Table'!$H$8:$H$1048576, MATCH($C487, 'EAPG Table'!$B$8:$B$1048576, 0)))</f>
        <v/>
      </c>
      <c r="F487" s="108" t="str">
        <f>IF($C487="", "", INDEX('EAPG Table'!$F$8:$F$1048576, MATCH($C487, 'EAPG Table'!$B$8:$B$1048576, 0)))</f>
        <v/>
      </c>
      <c r="G487" s="109" t="str">
        <f>IF($C487="", "", INDEX('EAPG Table'!$D$8:$D$1048576, MATCH($C487, 'EAPG Table'!$B$8:$B$1048576, 0)))</f>
        <v/>
      </c>
      <c r="H487" s="108"/>
      <c r="I487" s="110"/>
      <c r="J487" s="111"/>
      <c r="K487" s="111"/>
      <c r="L487" s="111"/>
      <c r="M487" s="111"/>
      <c r="N487" s="111"/>
      <c r="O487" s="111"/>
      <c r="P487" s="112" t="str" cm="1">
        <f t="array" ref="P487">IF($C487="","",IF(I487="Yes",
           IF($B487=MATCH(MAX((IF($E$23:$E$522="",0,$E$23:$E$522))*(--($G$23:$G$522=$G487))*(--($I$23:$I$522="Yes"))),
                                                        (IF($E$23:$E$522="",0,$E$23:$E$522))*(--($G$23:$G$522=$G487))*(--($I$23:$I$522="Yes")),0),
                1,0.5),1))</f>
        <v/>
      </c>
      <c r="Q487" s="112" t="str">
        <f t="shared" si="57"/>
        <v xml:space="preserve"> </v>
      </c>
      <c r="R487" s="112" t="str">
        <f t="shared" si="55"/>
        <v/>
      </c>
      <c r="S487" s="112" t="str">
        <f t="shared" si="46"/>
        <v/>
      </c>
      <c r="T487" s="113" t="str">
        <f t="shared" si="47"/>
        <v xml:space="preserve"> </v>
      </c>
      <c r="U487" s="108"/>
      <c r="V487" s="114" t="str">
        <f t="shared" si="48"/>
        <v xml:space="preserve"> </v>
      </c>
      <c r="W487" s="115" t="str">
        <f t="shared" si="58"/>
        <v/>
      </c>
      <c r="X487" s="116" t="str">
        <f t="shared" si="56"/>
        <v/>
      </c>
      <c r="Y487" s="111"/>
      <c r="Z487" s="117" t="str">
        <f t="shared" si="60"/>
        <v/>
      </c>
    </row>
    <row r="488" spans="2:26" x14ac:dyDescent="0.2">
      <c r="B488" s="88">
        <f t="shared" si="59"/>
        <v>466</v>
      </c>
      <c r="C488" s="89"/>
      <c r="D488" s="61" t="str">
        <f>IF($C488="", "", INDEX('EAPG Table'!$C$8:$C$1048576, MATCH($C488, 'EAPG Table'!$B$8:$B$1048576, 0)))</f>
        <v/>
      </c>
      <c r="E488" s="90" t="str">
        <f>IF($C488="", "", INDEX('EAPG Table'!$H$8:$H$1048576, MATCH($C488, 'EAPG Table'!$B$8:$B$1048576, 0)))</f>
        <v/>
      </c>
      <c r="F488" s="91" t="str">
        <f>IF($C488="", "", INDEX('EAPG Table'!$F$8:$F$1048576, MATCH($C488, 'EAPG Table'!$B$8:$B$1048576, 0)))</f>
        <v/>
      </c>
      <c r="G488" s="92" t="str">
        <f>IF($C488="", "", INDEX('EAPG Table'!$D$8:$D$1048576, MATCH($C488, 'EAPG Table'!$B$8:$B$1048576, 0)))</f>
        <v/>
      </c>
      <c r="H488" s="91"/>
      <c r="I488" s="93"/>
      <c r="J488" s="94"/>
      <c r="K488" s="94"/>
      <c r="L488" s="94"/>
      <c r="M488" s="94"/>
      <c r="N488" s="94"/>
      <c r="O488" s="94"/>
      <c r="P488" s="95" t="str" cm="1">
        <f t="array" ref="P488">IF($C488="","",IF(I488="Yes",
           IF($B488=MATCH(MAX((IF($E$23:$E$522="",0,$E$23:$E$522))*(--($G$23:$G$522=$G488))*(--($I$23:$I$522="Yes"))),
                                                        (IF($E$23:$E$522="",0,$E$23:$E$522))*(--($G$23:$G$522=$G488))*(--($I$23:$I$522="Yes")),0),
                1,0.5),1))</f>
        <v/>
      </c>
      <c r="Q488" s="95" t="str">
        <f>IF($C488=""," ",IF(OR(J488="Yes",K488="Yes",L488="Yes"),0,1))</f>
        <v xml:space="preserve"> </v>
      </c>
      <c r="R488" s="95" t="str">
        <f>IF($C488="","",IF(M488="Yes",0.5,1))</f>
        <v/>
      </c>
      <c r="S488" s="95" t="str">
        <f t="shared" si="46"/>
        <v/>
      </c>
      <c r="T488" s="96" t="str">
        <f t="shared" si="47"/>
        <v xml:space="preserve"> </v>
      </c>
      <c r="U488" s="91"/>
      <c r="V488" s="101" t="str">
        <f t="shared" si="48"/>
        <v xml:space="preserve"> </v>
      </c>
      <c r="W488" s="98" t="str">
        <f t="shared" si="58"/>
        <v/>
      </c>
      <c r="X488" s="102" t="str">
        <f t="shared" si="56"/>
        <v/>
      </c>
      <c r="Y488" s="94"/>
      <c r="Z488" s="103" t="str">
        <f t="shared" si="60"/>
        <v/>
      </c>
    </row>
    <row r="489" spans="2:26" x14ac:dyDescent="0.2">
      <c r="B489" s="88">
        <f t="shared" si="59"/>
        <v>467</v>
      </c>
      <c r="C489" s="89"/>
      <c r="D489" s="61" t="str">
        <f>IF($C489="", "", INDEX('EAPG Table'!$C$8:$C$1048576, MATCH($C489, 'EAPG Table'!$B$8:$B$1048576, 0)))</f>
        <v/>
      </c>
      <c r="E489" s="90" t="str">
        <f>IF($C489="", "", INDEX('EAPG Table'!$H$8:$H$1048576, MATCH($C489, 'EAPG Table'!$B$8:$B$1048576, 0)))</f>
        <v/>
      </c>
      <c r="F489" s="91" t="str">
        <f>IF($C489="", "", INDEX('EAPG Table'!$F$8:$F$1048576, MATCH($C489, 'EAPG Table'!$B$8:$B$1048576, 0)))</f>
        <v/>
      </c>
      <c r="G489" s="92" t="str">
        <f>IF($C489="", "", INDEX('EAPG Table'!$D$8:$D$1048576, MATCH($C489, 'EAPG Table'!$B$8:$B$1048576, 0)))</f>
        <v/>
      </c>
      <c r="H489" s="91"/>
      <c r="I489" s="93"/>
      <c r="J489" s="94"/>
      <c r="K489" s="94"/>
      <c r="L489" s="94"/>
      <c r="M489" s="94"/>
      <c r="N489" s="94"/>
      <c r="O489" s="94"/>
      <c r="P489" s="95" t="str" cm="1">
        <f t="array" ref="P489">IF($C489="","",IF(I489="Yes",
           IF($B489=MATCH(MAX((IF($E$23:$E$522="",0,$E$23:$E$522))*(--($G$23:$G$522=$G489))*(--($I$23:$I$522="Yes"))),
                                                        (IF($E$23:$E$522="",0,$E$23:$E$522))*(--($G$23:$G$522=$G489))*(--($I$23:$I$522="Yes")),0),
                1,0.5),1))</f>
        <v/>
      </c>
      <c r="Q489" s="95" t="str">
        <f>IF($C489=""," ",IF(OR(J489="Yes",K489="Yes",L489="Yes"),0,1))</f>
        <v xml:space="preserve"> </v>
      </c>
      <c r="R489" s="95" t="str">
        <f>IF($C489="","",IF(M489="Yes",0.5,1))</f>
        <v/>
      </c>
      <c r="S489" s="95" t="str">
        <f t="shared" si="46"/>
        <v/>
      </c>
      <c r="T489" s="96" t="str">
        <f t="shared" si="47"/>
        <v xml:space="preserve"> </v>
      </c>
      <c r="U489" s="91"/>
      <c r="V489" s="101" t="str">
        <f t="shared" si="48"/>
        <v xml:space="preserve"> </v>
      </c>
      <c r="W489" s="98" t="str">
        <f t="shared" si="58"/>
        <v/>
      </c>
      <c r="X489" s="102" t="str">
        <f t="shared" si="56"/>
        <v/>
      </c>
      <c r="Y489" s="94"/>
      <c r="Z489" s="103" t="str">
        <f t="shared" si="60"/>
        <v/>
      </c>
    </row>
    <row r="490" spans="2:26" x14ac:dyDescent="0.2">
      <c r="B490" s="88">
        <f t="shared" si="59"/>
        <v>468</v>
      </c>
      <c r="C490" s="89"/>
      <c r="D490" s="61" t="str">
        <f>IF($C490="", "", INDEX('EAPG Table'!$C$8:$C$1048576, MATCH($C490, 'EAPG Table'!$B$8:$B$1048576, 0)))</f>
        <v/>
      </c>
      <c r="E490" s="90" t="str">
        <f>IF($C490="", "", INDEX('EAPG Table'!$H$8:$H$1048576, MATCH($C490, 'EAPG Table'!$B$8:$B$1048576, 0)))</f>
        <v/>
      </c>
      <c r="F490" s="91" t="str">
        <f>IF($C490="", "", INDEX('EAPG Table'!$F$8:$F$1048576, MATCH($C490, 'EAPG Table'!$B$8:$B$1048576, 0)))</f>
        <v/>
      </c>
      <c r="G490" s="92" t="str">
        <f>IF($C490="", "", INDEX('EAPG Table'!$D$8:$D$1048576, MATCH($C490, 'EAPG Table'!$B$8:$B$1048576, 0)))</f>
        <v/>
      </c>
      <c r="H490" s="91"/>
      <c r="I490" s="93"/>
      <c r="J490" s="94"/>
      <c r="K490" s="94"/>
      <c r="L490" s="94"/>
      <c r="M490" s="94"/>
      <c r="N490" s="94"/>
      <c r="O490" s="94"/>
      <c r="P490" s="95" t="str" cm="1">
        <f t="array" ref="P490">IF($C490="","",IF(I490="Yes",
           IF($B490=MATCH(MAX((IF($E$23:$E$522="",0,$E$23:$E$522))*(--($G$23:$G$522=$G490))*(--($I$23:$I$522="Yes"))),
                                                        (IF($E$23:$E$522="",0,$E$23:$E$522))*(--($G$23:$G$522=$G490))*(--($I$23:$I$522="Yes")),0),
                1,0.5),1))</f>
        <v/>
      </c>
      <c r="Q490" s="95" t="str">
        <f>IF($C490=""," ",IF(OR(J490="Yes",K490="Yes",L490="Yes"),0,1))</f>
        <v xml:space="preserve"> </v>
      </c>
      <c r="R490" s="95" t="str">
        <f>IF($C490="","",IF(M490="Yes",0.5,1))</f>
        <v/>
      </c>
      <c r="S490" s="95" t="str">
        <f t="shared" si="46"/>
        <v/>
      </c>
      <c r="T490" s="96" t="str">
        <f t="shared" si="47"/>
        <v xml:space="preserve"> </v>
      </c>
      <c r="U490" s="91"/>
      <c r="V490" s="101" t="str">
        <f t="shared" si="48"/>
        <v xml:space="preserve"> </v>
      </c>
      <c r="W490" s="98" t="str">
        <f t="shared" si="58"/>
        <v/>
      </c>
      <c r="X490" s="102" t="str">
        <f t="shared" si="56"/>
        <v/>
      </c>
      <c r="Y490" s="94"/>
      <c r="Z490" s="103" t="str">
        <f t="shared" si="60"/>
        <v/>
      </c>
    </row>
    <row r="491" spans="2:26" x14ac:dyDescent="0.2">
      <c r="B491" s="88">
        <f t="shared" si="59"/>
        <v>469</v>
      </c>
      <c r="C491" s="89"/>
      <c r="D491" s="61" t="str">
        <f>IF($C491="", "", INDEX('EAPG Table'!$C$8:$C$1048576, MATCH($C491, 'EAPG Table'!$B$8:$B$1048576, 0)))</f>
        <v/>
      </c>
      <c r="E491" s="90" t="str">
        <f>IF($C491="", "", INDEX('EAPG Table'!$H$8:$H$1048576, MATCH($C491, 'EAPG Table'!$B$8:$B$1048576, 0)))</f>
        <v/>
      </c>
      <c r="F491" s="91" t="str">
        <f>IF($C491="", "", INDEX('EAPG Table'!$F$8:$F$1048576, MATCH($C491, 'EAPG Table'!$B$8:$B$1048576, 0)))</f>
        <v/>
      </c>
      <c r="G491" s="92" t="str">
        <f>IF($C491="", "", INDEX('EAPG Table'!$D$8:$D$1048576, MATCH($C491, 'EAPG Table'!$B$8:$B$1048576, 0)))</f>
        <v/>
      </c>
      <c r="H491" s="91"/>
      <c r="I491" s="93"/>
      <c r="J491" s="94"/>
      <c r="K491" s="94"/>
      <c r="L491" s="94"/>
      <c r="M491" s="94"/>
      <c r="N491" s="94"/>
      <c r="O491" s="94"/>
      <c r="P491" s="95" t="str" cm="1">
        <f t="array" ref="P491">IF($C491="","",IF(I491="Yes",
           IF($B491=MATCH(MAX((IF($E$23:$E$522="",0,$E$23:$E$522))*(--($G$23:$G$522=$G491))*(--($I$23:$I$522="Yes"))),
                                                        (IF($E$23:$E$522="",0,$E$23:$E$522))*(--($G$23:$G$522=$G491))*(--($I$23:$I$522="Yes")),0),
                1,0.5),1))</f>
        <v/>
      </c>
      <c r="Q491" s="95" t="str">
        <f>IF($C491=""," ",IF(OR(J491="Yes",K491="Yes",L491="Yes"),0,1))</f>
        <v xml:space="preserve"> </v>
      </c>
      <c r="R491" s="95" t="str">
        <f>IF($C491="","",IF(M491="Yes",0.5,1))</f>
        <v/>
      </c>
      <c r="S491" s="95" t="str">
        <f t="shared" si="46"/>
        <v/>
      </c>
      <c r="T491" s="96" t="str">
        <f t="shared" si="47"/>
        <v xml:space="preserve"> </v>
      </c>
      <c r="U491" s="91"/>
      <c r="V491" s="101" t="str">
        <f t="shared" si="48"/>
        <v xml:space="preserve"> </v>
      </c>
      <c r="W491" s="98" t="str">
        <f t="shared" si="58"/>
        <v/>
      </c>
      <c r="X491" s="102" t="str">
        <f t="shared" si="56"/>
        <v/>
      </c>
      <c r="Y491" s="94"/>
      <c r="Z491" s="103" t="str">
        <f t="shared" si="60"/>
        <v/>
      </c>
    </row>
    <row r="492" spans="2:26" x14ac:dyDescent="0.2">
      <c r="B492" s="104">
        <f t="shared" si="59"/>
        <v>470</v>
      </c>
      <c r="C492" s="105"/>
      <c r="D492" s="106" t="str">
        <f>IF($C492="", "", INDEX('EAPG Table'!$C$8:$C$1048576, MATCH($C492, 'EAPG Table'!$B$8:$B$1048576, 0)))</f>
        <v/>
      </c>
      <c r="E492" s="107" t="str">
        <f>IF($C492="", "", INDEX('EAPG Table'!$H$8:$H$1048576, MATCH($C492, 'EAPG Table'!$B$8:$B$1048576, 0)))</f>
        <v/>
      </c>
      <c r="F492" s="108" t="str">
        <f>IF($C492="", "", INDEX('EAPG Table'!$F$8:$F$1048576, MATCH($C492, 'EAPG Table'!$B$8:$B$1048576, 0)))</f>
        <v/>
      </c>
      <c r="G492" s="109" t="str">
        <f>IF($C492="", "", INDEX('EAPG Table'!$D$8:$D$1048576, MATCH($C492, 'EAPG Table'!$B$8:$B$1048576, 0)))</f>
        <v/>
      </c>
      <c r="H492" s="108"/>
      <c r="I492" s="110"/>
      <c r="J492" s="111"/>
      <c r="K492" s="111"/>
      <c r="L492" s="111"/>
      <c r="M492" s="111"/>
      <c r="N492" s="111"/>
      <c r="O492" s="111"/>
      <c r="P492" s="112" t="str" cm="1">
        <f t="array" ref="P492">IF($C492="","",IF(I492="Yes",
           IF($B492=MATCH(MAX((IF($E$23:$E$522="",0,$E$23:$E$522))*(--($G$23:$G$522=$G492))*(--($I$23:$I$522="Yes"))),
                                                        (IF($E$23:$E$522="",0,$E$23:$E$522))*(--($G$23:$G$522=$G492))*(--($I$23:$I$522="Yes")),0),
                1,0.5),1))</f>
        <v/>
      </c>
      <c r="Q492" s="112" t="str">
        <f>IF($C492=""," ",IF(OR(J492="Yes",K492="Yes",L492="Yes"),0,1))</f>
        <v xml:space="preserve"> </v>
      </c>
      <c r="R492" s="112" t="str">
        <f>IF($C492="","",IF(M492="Yes",0.5,1))</f>
        <v/>
      </c>
      <c r="S492" s="112" t="str">
        <f t="shared" si="46"/>
        <v/>
      </c>
      <c r="T492" s="113" t="str">
        <f t="shared" si="47"/>
        <v xml:space="preserve"> </v>
      </c>
      <c r="U492" s="108"/>
      <c r="V492" s="114" t="str">
        <f t="shared" si="48"/>
        <v xml:space="preserve"> </v>
      </c>
      <c r="W492" s="115" t="str">
        <f t="shared" si="58"/>
        <v/>
      </c>
      <c r="X492" s="116" t="str">
        <f t="shared" si="56"/>
        <v/>
      </c>
      <c r="Y492" s="111"/>
      <c r="Z492" s="117" t="str">
        <f t="shared" si="60"/>
        <v/>
      </c>
    </row>
    <row r="493" spans="2:26" x14ac:dyDescent="0.2">
      <c r="B493" s="88">
        <f t="shared" si="59"/>
        <v>471</v>
      </c>
      <c r="C493" s="89"/>
      <c r="D493" s="61" t="str">
        <f>IF($C493="", "", INDEX('EAPG Table'!$C$8:$C$1048576, MATCH($C493, 'EAPG Table'!$B$8:$B$1048576, 0)))</f>
        <v/>
      </c>
      <c r="E493" s="90" t="str">
        <f>IF($C493="", "", INDEX('EAPG Table'!$H$8:$H$1048576, MATCH($C493, 'EAPG Table'!$B$8:$B$1048576, 0)))</f>
        <v/>
      </c>
      <c r="F493" s="91" t="str">
        <f>IF($C493="", "", INDEX('EAPG Table'!$F$8:$F$1048576, MATCH($C493, 'EAPG Table'!$B$8:$B$1048576, 0)))</f>
        <v/>
      </c>
      <c r="G493" s="92" t="str">
        <f>IF($C493="", "", INDEX('EAPG Table'!$D$8:$D$1048576, MATCH($C493, 'EAPG Table'!$B$8:$B$1048576, 0)))</f>
        <v/>
      </c>
      <c r="H493" s="91"/>
      <c r="I493" s="93"/>
      <c r="J493" s="94"/>
      <c r="K493" s="94"/>
      <c r="L493" s="94"/>
      <c r="M493" s="94"/>
      <c r="N493" s="94"/>
      <c r="O493" s="94"/>
      <c r="P493" s="95" t="str" cm="1">
        <f t="array" ref="P493">IF($C493="","",IF(I493="Yes",
           IF($B493=MATCH(MAX((IF($E$23:$E$522="",0,$E$23:$E$522))*(--($G$23:$G$522=$G493))*(--($I$23:$I$522="Yes"))),
                                                        (IF($E$23:$E$522="",0,$E$23:$E$522))*(--($G$23:$G$522=$G493))*(--($I$23:$I$522="Yes")),0),
                1,0.5),1))</f>
        <v/>
      </c>
      <c r="Q493" s="95" t="str">
        <f t="shared" ref="Q493:Q502" si="61">IF($C493=""," ",IF(OR(J493="Yes",K493="Yes",L493="Yes"),0,1))</f>
        <v xml:space="preserve"> </v>
      </c>
      <c r="R493" s="95" t="str">
        <f t="shared" ref="R493:R502" si="62">IF($C493="","",IF(M493="Yes",0.5,1))</f>
        <v/>
      </c>
      <c r="S493" s="95" t="str">
        <f t="shared" si="46"/>
        <v/>
      </c>
      <c r="T493" s="96" t="str">
        <f t="shared" si="47"/>
        <v xml:space="preserve"> </v>
      </c>
      <c r="U493" s="91"/>
      <c r="V493" s="101" t="str">
        <f t="shared" si="48"/>
        <v xml:space="preserve"> </v>
      </c>
      <c r="W493" s="98" t="str">
        <f t="shared" si="58"/>
        <v/>
      </c>
      <c r="X493" s="102" t="str">
        <f t="shared" si="56"/>
        <v/>
      </c>
      <c r="Y493" s="94"/>
      <c r="Z493" s="103" t="str">
        <f t="shared" si="60"/>
        <v/>
      </c>
    </row>
    <row r="494" spans="2:26" x14ac:dyDescent="0.2">
      <c r="B494" s="88">
        <f t="shared" si="59"/>
        <v>472</v>
      </c>
      <c r="C494" s="89"/>
      <c r="D494" s="61" t="str">
        <f>IF($C494="", "", INDEX('EAPG Table'!$C$8:$C$1048576, MATCH($C494, 'EAPG Table'!$B$8:$B$1048576, 0)))</f>
        <v/>
      </c>
      <c r="E494" s="90" t="str">
        <f>IF($C494="", "", INDEX('EAPG Table'!$H$8:$H$1048576, MATCH($C494, 'EAPG Table'!$B$8:$B$1048576, 0)))</f>
        <v/>
      </c>
      <c r="F494" s="91" t="str">
        <f>IF($C494="", "", INDEX('EAPG Table'!$F$8:$F$1048576, MATCH($C494, 'EAPG Table'!$B$8:$B$1048576, 0)))</f>
        <v/>
      </c>
      <c r="G494" s="92" t="str">
        <f>IF($C494="", "", INDEX('EAPG Table'!$D$8:$D$1048576, MATCH($C494, 'EAPG Table'!$B$8:$B$1048576, 0)))</f>
        <v/>
      </c>
      <c r="H494" s="91"/>
      <c r="I494" s="93"/>
      <c r="J494" s="94"/>
      <c r="K494" s="94"/>
      <c r="L494" s="94"/>
      <c r="M494" s="94"/>
      <c r="N494" s="94"/>
      <c r="O494" s="94"/>
      <c r="P494" s="95" t="str" cm="1">
        <f t="array" ref="P494">IF($C494="","",IF(I494="Yes",
           IF($B494=MATCH(MAX((IF($E$23:$E$522="",0,$E$23:$E$522))*(--($G$23:$G$522=$G494))*(--($I$23:$I$522="Yes"))),
                                                        (IF($E$23:$E$522="",0,$E$23:$E$522))*(--($G$23:$G$522=$G494))*(--($I$23:$I$522="Yes")),0),
                1,0.5),1))</f>
        <v/>
      </c>
      <c r="Q494" s="95" t="str">
        <f t="shared" si="61"/>
        <v xml:space="preserve"> </v>
      </c>
      <c r="R494" s="95" t="str">
        <f t="shared" si="62"/>
        <v/>
      </c>
      <c r="S494" s="95" t="str">
        <f t="shared" si="46"/>
        <v/>
      </c>
      <c r="T494" s="96" t="str">
        <f t="shared" si="47"/>
        <v xml:space="preserve"> </v>
      </c>
      <c r="U494" s="91"/>
      <c r="V494" s="101" t="str">
        <f t="shared" si="48"/>
        <v xml:space="preserve"> </v>
      </c>
      <c r="W494" s="98" t="str">
        <f t="shared" si="58"/>
        <v/>
      </c>
      <c r="X494" s="102" t="str">
        <f t="shared" si="56"/>
        <v/>
      </c>
      <c r="Y494" s="94"/>
      <c r="Z494" s="103" t="str">
        <f t="shared" si="60"/>
        <v/>
      </c>
    </row>
    <row r="495" spans="2:26" x14ac:dyDescent="0.2">
      <c r="B495" s="88">
        <f t="shared" si="59"/>
        <v>473</v>
      </c>
      <c r="C495" s="89"/>
      <c r="D495" s="61" t="str">
        <f>IF($C495="", "", INDEX('EAPG Table'!$C$8:$C$1048576, MATCH($C495, 'EAPG Table'!$B$8:$B$1048576, 0)))</f>
        <v/>
      </c>
      <c r="E495" s="90" t="str">
        <f>IF($C495="", "", INDEX('EAPG Table'!$H$8:$H$1048576, MATCH($C495, 'EAPG Table'!$B$8:$B$1048576, 0)))</f>
        <v/>
      </c>
      <c r="F495" s="91" t="str">
        <f>IF($C495="", "", INDEX('EAPG Table'!$F$8:$F$1048576, MATCH($C495, 'EAPG Table'!$B$8:$B$1048576, 0)))</f>
        <v/>
      </c>
      <c r="G495" s="92" t="str">
        <f>IF($C495="", "", INDEX('EAPG Table'!$D$8:$D$1048576, MATCH($C495, 'EAPG Table'!$B$8:$B$1048576, 0)))</f>
        <v/>
      </c>
      <c r="H495" s="91"/>
      <c r="I495" s="93"/>
      <c r="J495" s="94"/>
      <c r="K495" s="94"/>
      <c r="L495" s="94"/>
      <c r="M495" s="94"/>
      <c r="N495" s="94"/>
      <c r="O495" s="94"/>
      <c r="P495" s="95" t="str" cm="1">
        <f t="array" ref="P495">IF($C495="","",IF(I495="Yes",
           IF($B495=MATCH(MAX((IF($E$23:$E$522="",0,$E$23:$E$522))*(--($G$23:$G$522=$G495))*(--($I$23:$I$522="Yes"))),
                                                        (IF($E$23:$E$522="",0,$E$23:$E$522))*(--($G$23:$G$522=$G495))*(--($I$23:$I$522="Yes")),0),
                1,0.5),1))</f>
        <v/>
      </c>
      <c r="Q495" s="95" t="str">
        <f t="shared" si="61"/>
        <v xml:space="preserve"> </v>
      </c>
      <c r="R495" s="95" t="str">
        <f t="shared" si="62"/>
        <v/>
      </c>
      <c r="S495" s="95" t="str">
        <f t="shared" si="46"/>
        <v/>
      </c>
      <c r="T495" s="96" t="str">
        <f t="shared" si="47"/>
        <v xml:space="preserve"> </v>
      </c>
      <c r="U495" s="91"/>
      <c r="V495" s="101" t="str">
        <f t="shared" si="48"/>
        <v xml:space="preserve"> </v>
      </c>
      <c r="W495" s="98" t="str">
        <f t="shared" si="58"/>
        <v/>
      </c>
      <c r="X495" s="102" t="str">
        <f t="shared" si="56"/>
        <v/>
      </c>
      <c r="Y495" s="94"/>
      <c r="Z495" s="103" t="str">
        <f t="shared" si="60"/>
        <v/>
      </c>
    </row>
    <row r="496" spans="2:26" x14ac:dyDescent="0.2">
      <c r="B496" s="88">
        <f t="shared" si="59"/>
        <v>474</v>
      </c>
      <c r="C496" s="89"/>
      <c r="D496" s="61" t="str">
        <f>IF($C496="", "", INDEX('EAPG Table'!$C$8:$C$1048576, MATCH($C496, 'EAPG Table'!$B$8:$B$1048576, 0)))</f>
        <v/>
      </c>
      <c r="E496" s="90" t="str">
        <f>IF($C496="", "", INDEX('EAPG Table'!$H$8:$H$1048576, MATCH($C496, 'EAPG Table'!$B$8:$B$1048576, 0)))</f>
        <v/>
      </c>
      <c r="F496" s="91" t="str">
        <f>IF($C496="", "", INDEX('EAPG Table'!$F$8:$F$1048576, MATCH($C496, 'EAPG Table'!$B$8:$B$1048576, 0)))</f>
        <v/>
      </c>
      <c r="G496" s="92" t="str">
        <f>IF($C496="", "", INDEX('EAPG Table'!$D$8:$D$1048576, MATCH($C496, 'EAPG Table'!$B$8:$B$1048576, 0)))</f>
        <v/>
      </c>
      <c r="H496" s="91"/>
      <c r="I496" s="93"/>
      <c r="J496" s="94"/>
      <c r="K496" s="94"/>
      <c r="L496" s="94"/>
      <c r="M496" s="94"/>
      <c r="N496" s="94"/>
      <c r="O496" s="94"/>
      <c r="P496" s="95" t="str" cm="1">
        <f t="array" ref="P496">IF($C496="","",IF(I496="Yes",
           IF($B496=MATCH(MAX((IF($E$23:$E$522="",0,$E$23:$E$522))*(--($G$23:$G$522=$G496))*(--($I$23:$I$522="Yes"))),
                                                        (IF($E$23:$E$522="",0,$E$23:$E$522))*(--($G$23:$G$522=$G496))*(--($I$23:$I$522="Yes")),0),
                1,0.5),1))</f>
        <v/>
      </c>
      <c r="Q496" s="95" t="str">
        <f t="shared" si="61"/>
        <v xml:space="preserve"> </v>
      </c>
      <c r="R496" s="95" t="str">
        <f t="shared" si="62"/>
        <v/>
      </c>
      <c r="S496" s="95" t="str">
        <f t="shared" si="46"/>
        <v/>
      </c>
      <c r="T496" s="96" t="str">
        <f t="shared" si="47"/>
        <v xml:space="preserve"> </v>
      </c>
      <c r="U496" s="91"/>
      <c r="V496" s="101" t="str">
        <f t="shared" si="48"/>
        <v xml:space="preserve"> </v>
      </c>
      <c r="W496" s="98" t="str">
        <f t="shared" si="58"/>
        <v/>
      </c>
      <c r="X496" s="102" t="str">
        <f t="shared" si="56"/>
        <v/>
      </c>
      <c r="Y496" s="94"/>
      <c r="Z496" s="103" t="str">
        <f t="shared" si="60"/>
        <v/>
      </c>
    </row>
    <row r="497" spans="2:26" x14ac:dyDescent="0.2">
      <c r="B497" s="104">
        <f t="shared" si="59"/>
        <v>475</v>
      </c>
      <c r="C497" s="105"/>
      <c r="D497" s="106" t="str">
        <f>IF($C497="", "", INDEX('EAPG Table'!$C$8:$C$1048576, MATCH($C497, 'EAPG Table'!$B$8:$B$1048576, 0)))</f>
        <v/>
      </c>
      <c r="E497" s="107" t="str">
        <f>IF($C497="", "", INDEX('EAPG Table'!$H$8:$H$1048576, MATCH($C497, 'EAPG Table'!$B$8:$B$1048576, 0)))</f>
        <v/>
      </c>
      <c r="F497" s="108" t="str">
        <f>IF($C497="", "", INDEX('EAPG Table'!$F$8:$F$1048576, MATCH($C497, 'EAPG Table'!$B$8:$B$1048576, 0)))</f>
        <v/>
      </c>
      <c r="G497" s="109" t="str">
        <f>IF($C497="", "", INDEX('EAPG Table'!$D$8:$D$1048576, MATCH($C497, 'EAPG Table'!$B$8:$B$1048576, 0)))</f>
        <v/>
      </c>
      <c r="H497" s="108"/>
      <c r="I497" s="110"/>
      <c r="J497" s="111"/>
      <c r="K497" s="111"/>
      <c r="L497" s="111"/>
      <c r="M497" s="111"/>
      <c r="N497" s="111"/>
      <c r="O497" s="111"/>
      <c r="P497" s="112" t="str" cm="1">
        <f t="array" ref="P497">IF($C497="","",IF(I497="Yes",
           IF($B497=MATCH(MAX((IF($E$23:$E$522="",0,$E$23:$E$522))*(--($G$23:$G$522=$G497))*(--($I$23:$I$522="Yes"))),
                                                        (IF($E$23:$E$522="",0,$E$23:$E$522))*(--($G$23:$G$522=$G497))*(--($I$23:$I$522="Yes")),0),
                1,0.5),1))</f>
        <v/>
      </c>
      <c r="Q497" s="112" t="str">
        <f t="shared" si="61"/>
        <v xml:space="preserve"> </v>
      </c>
      <c r="R497" s="112" t="str">
        <f t="shared" si="62"/>
        <v/>
      </c>
      <c r="S497" s="112" t="str">
        <f t="shared" si="46"/>
        <v/>
      </c>
      <c r="T497" s="113" t="str">
        <f t="shared" si="47"/>
        <v xml:space="preserve"> </v>
      </c>
      <c r="U497" s="108"/>
      <c r="V497" s="114" t="str">
        <f t="shared" si="48"/>
        <v xml:space="preserve"> </v>
      </c>
      <c r="W497" s="115" t="str">
        <f t="shared" si="58"/>
        <v/>
      </c>
      <c r="X497" s="116" t="str">
        <f t="shared" si="56"/>
        <v/>
      </c>
      <c r="Y497" s="111"/>
      <c r="Z497" s="117" t="str">
        <f t="shared" si="60"/>
        <v/>
      </c>
    </row>
    <row r="498" spans="2:26" x14ac:dyDescent="0.2">
      <c r="B498" s="88">
        <f t="shared" si="59"/>
        <v>476</v>
      </c>
      <c r="C498" s="89"/>
      <c r="D498" s="61" t="str">
        <f>IF($C498="", "", INDEX('EAPG Table'!$C$8:$C$1048576, MATCH($C498, 'EAPG Table'!$B$8:$B$1048576, 0)))</f>
        <v/>
      </c>
      <c r="E498" s="90" t="str">
        <f>IF($C498="", "", INDEX('EAPG Table'!$H$8:$H$1048576, MATCH($C498, 'EAPG Table'!$B$8:$B$1048576, 0)))</f>
        <v/>
      </c>
      <c r="F498" s="91" t="str">
        <f>IF($C498="", "", INDEX('EAPG Table'!$F$8:$F$1048576, MATCH($C498, 'EAPG Table'!$B$8:$B$1048576, 0)))</f>
        <v/>
      </c>
      <c r="G498" s="92" t="str">
        <f>IF($C498="", "", INDEX('EAPG Table'!$D$8:$D$1048576, MATCH($C498, 'EAPG Table'!$B$8:$B$1048576, 0)))</f>
        <v/>
      </c>
      <c r="H498" s="91"/>
      <c r="I498" s="93"/>
      <c r="J498" s="94"/>
      <c r="K498" s="94"/>
      <c r="L498" s="94"/>
      <c r="M498" s="94"/>
      <c r="N498" s="94"/>
      <c r="O498" s="94"/>
      <c r="P498" s="95" t="str" cm="1">
        <f t="array" ref="P498">IF($C498="","",IF(I498="Yes",
           IF($B498=MATCH(MAX((IF($E$23:$E$522="",0,$E$23:$E$522))*(--($G$23:$G$522=$G498))*(--($I$23:$I$522="Yes"))),
                                                        (IF($E$23:$E$522="",0,$E$23:$E$522))*(--($G$23:$G$522=$G498))*(--($I$23:$I$522="Yes")),0),
                1,0.5),1))</f>
        <v/>
      </c>
      <c r="Q498" s="95" t="str">
        <f t="shared" si="61"/>
        <v xml:space="preserve"> </v>
      </c>
      <c r="R498" s="95" t="str">
        <f t="shared" si="62"/>
        <v/>
      </c>
      <c r="S498" s="95" t="str">
        <f t="shared" si="46"/>
        <v/>
      </c>
      <c r="T498" s="96" t="str">
        <f t="shared" si="47"/>
        <v xml:space="preserve"> </v>
      </c>
      <c r="U498" s="91"/>
      <c r="V498" s="101" t="str">
        <f t="shared" si="48"/>
        <v xml:space="preserve"> </v>
      </c>
      <c r="W498" s="98" t="str">
        <f t="shared" si="58"/>
        <v/>
      </c>
      <c r="X498" s="102" t="str">
        <f t="shared" si="56"/>
        <v/>
      </c>
      <c r="Y498" s="94"/>
      <c r="Z498" s="103" t="str">
        <f t="shared" si="60"/>
        <v/>
      </c>
    </row>
    <row r="499" spans="2:26" x14ac:dyDescent="0.2">
      <c r="B499" s="88">
        <f t="shared" si="59"/>
        <v>477</v>
      </c>
      <c r="C499" s="89"/>
      <c r="D499" s="61" t="str">
        <f>IF($C499="", "", INDEX('EAPG Table'!$C$8:$C$1048576, MATCH($C499, 'EAPG Table'!$B$8:$B$1048576, 0)))</f>
        <v/>
      </c>
      <c r="E499" s="90" t="str">
        <f>IF($C499="", "", INDEX('EAPG Table'!$H$8:$H$1048576, MATCH($C499, 'EAPG Table'!$B$8:$B$1048576, 0)))</f>
        <v/>
      </c>
      <c r="F499" s="91" t="str">
        <f>IF($C499="", "", INDEX('EAPG Table'!$F$8:$F$1048576, MATCH($C499, 'EAPG Table'!$B$8:$B$1048576, 0)))</f>
        <v/>
      </c>
      <c r="G499" s="92" t="str">
        <f>IF($C499="", "", INDEX('EAPG Table'!$D$8:$D$1048576, MATCH($C499, 'EAPG Table'!$B$8:$B$1048576, 0)))</f>
        <v/>
      </c>
      <c r="H499" s="91"/>
      <c r="I499" s="93"/>
      <c r="J499" s="94"/>
      <c r="K499" s="94"/>
      <c r="L499" s="94"/>
      <c r="M499" s="94"/>
      <c r="N499" s="94"/>
      <c r="O499" s="94"/>
      <c r="P499" s="95" t="str" cm="1">
        <f t="array" ref="P499">IF($C499="","",IF(I499="Yes",
           IF($B499=MATCH(MAX((IF($E$23:$E$522="",0,$E$23:$E$522))*(--($G$23:$G$522=$G499))*(--($I$23:$I$522="Yes"))),
                                                        (IF($E$23:$E$522="",0,$E$23:$E$522))*(--($G$23:$G$522=$G499))*(--($I$23:$I$522="Yes")),0),
                1,0.5),1))</f>
        <v/>
      </c>
      <c r="Q499" s="95" t="str">
        <f t="shared" si="61"/>
        <v xml:space="preserve"> </v>
      </c>
      <c r="R499" s="95" t="str">
        <f t="shared" si="62"/>
        <v/>
      </c>
      <c r="S499" s="95" t="str">
        <f t="shared" si="46"/>
        <v/>
      </c>
      <c r="T499" s="96" t="str">
        <f t="shared" si="47"/>
        <v xml:space="preserve"> </v>
      </c>
      <c r="U499" s="91"/>
      <c r="V499" s="101" t="str">
        <f t="shared" si="48"/>
        <v xml:space="preserve"> </v>
      </c>
      <c r="W499" s="98" t="str">
        <f t="shared" si="58"/>
        <v/>
      </c>
      <c r="X499" s="102" t="str">
        <f t="shared" si="56"/>
        <v/>
      </c>
      <c r="Y499" s="94"/>
      <c r="Z499" s="103" t="str">
        <f t="shared" si="60"/>
        <v/>
      </c>
    </row>
    <row r="500" spans="2:26" x14ac:dyDescent="0.2">
      <c r="B500" s="88">
        <f t="shared" si="59"/>
        <v>478</v>
      </c>
      <c r="C500" s="89"/>
      <c r="D500" s="61" t="str">
        <f>IF($C500="", "", INDEX('EAPG Table'!$C$8:$C$1048576, MATCH($C500, 'EAPG Table'!$B$8:$B$1048576, 0)))</f>
        <v/>
      </c>
      <c r="E500" s="90" t="str">
        <f>IF($C500="", "", INDEX('EAPG Table'!$H$8:$H$1048576, MATCH($C500, 'EAPG Table'!$B$8:$B$1048576, 0)))</f>
        <v/>
      </c>
      <c r="F500" s="91" t="str">
        <f>IF($C500="", "", INDEX('EAPG Table'!$F$8:$F$1048576, MATCH($C500, 'EAPG Table'!$B$8:$B$1048576, 0)))</f>
        <v/>
      </c>
      <c r="G500" s="92" t="str">
        <f>IF($C500="", "", INDEX('EAPG Table'!$D$8:$D$1048576, MATCH($C500, 'EAPG Table'!$B$8:$B$1048576, 0)))</f>
        <v/>
      </c>
      <c r="H500" s="91"/>
      <c r="I500" s="93"/>
      <c r="J500" s="94"/>
      <c r="K500" s="94"/>
      <c r="L500" s="94"/>
      <c r="M500" s="94"/>
      <c r="N500" s="94"/>
      <c r="O500" s="94"/>
      <c r="P500" s="95" t="str" cm="1">
        <f t="array" ref="P500">IF($C500="","",IF(I500="Yes",
           IF($B500=MATCH(MAX((IF($E$23:$E$522="",0,$E$23:$E$522))*(--($G$23:$G$522=$G500))*(--($I$23:$I$522="Yes"))),
                                                        (IF($E$23:$E$522="",0,$E$23:$E$522))*(--($G$23:$G$522=$G500))*(--($I$23:$I$522="Yes")),0),
                1,0.5),1))</f>
        <v/>
      </c>
      <c r="Q500" s="95" t="str">
        <f t="shared" si="61"/>
        <v xml:space="preserve"> </v>
      </c>
      <c r="R500" s="95" t="str">
        <f t="shared" si="62"/>
        <v/>
      </c>
      <c r="S500" s="95" t="str">
        <f t="shared" si="46"/>
        <v/>
      </c>
      <c r="T500" s="96" t="str">
        <f t="shared" si="47"/>
        <v xml:space="preserve"> </v>
      </c>
      <c r="U500" s="91"/>
      <c r="V500" s="101" t="str">
        <f t="shared" si="48"/>
        <v xml:space="preserve"> </v>
      </c>
      <c r="W500" s="98" t="str">
        <f t="shared" si="58"/>
        <v/>
      </c>
      <c r="X500" s="102" t="str">
        <f t="shared" si="56"/>
        <v/>
      </c>
      <c r="Y500" s="94"/>
      <c r="Z500" s="103" t="str">
        <f t="shared" si="60"/>
        <v/>
      </c>
    </row>
    <row r="501" spans="2:26" x14ac:dyDescent="0.2">
      <c r="B501" s="88">
        <f t="shared" si="59"/>
        <v>479</v>
      </c>
      <c r="C501" s="89"/>
      <c r="D501" s="61" t="str">
        <f>IF($C501="", "", INDEX('EAPG Table'!$C$8:$C$1048576, MATCH($C501, 'EAPG Table'!$B$8:$B$1048576, 0)))</f>
        <v/>
      </c>
      <c r="E501" s="90" t="str">
        <f>IF($C501="", "", INDEX('EAPG Table'!$H$8:$H$1048576, MATCH($C501, 'EAPG Table'!$B$8:$B$1048576, 0)))</f>
        <v/>
      </c>
      <c r="F501" s="91" t="str">
        <f>IF($C501="", "", INDEX('EAPG Table'!$F$8:$F$1048576, MATCH($C501, 'EAPG Table'!$B$8:$B$1048576, 0)))</f>
        <v/>
      </c>
      <c r="G501" s="92" t="str">
        <f>IF($C501="", "", INDEX('EAPG Table'!$D$8:$D$1048576, MATCH($C501, 'EAPG Table'!$B$8:$B$1048576, 0)))</f>
        <v/>
      </c>
      <c r="H501" s="91"/>
      <c r="I501" s="93"/>
      <c r="J501" s="94"/>
      <c r="K501" s="94"/>
      <c r="L501" s="94"/>
      <c r="M501" s="94"/>
      <c r="N501" s="94"/>
      <c r="O501" s="94"/>
      <c r="P501" s="95" t="str" cm="1">
        <f t="array" ref="P501">IF($C501="","",IF(I501="Yes",
           IF($B501=MATCH(MAX((IF($E$23:$E$522="",0,$E$23:$E$522))*(--($G$23:$G$522=$G501))*(--($I$23:$I$522="Yes"))),
                                                        (IF($E$23:$E$522="",0,$E$23:$E$522))*(--($G$23:$G$522=$G501))*(--($I$23:$I$522="Yes")),0),
                1,0.5),1))</f>
        <v/>
      </c>
      <c r="Q501" s="95" t="str">
        <f t="shared" si="61"/>
        <v xml:space="preserve"> </v>
      </c>
      <c r="R501" s="95" t="str">
        <f t="shared" si="62"/>
        <v/>
      </c>
      <c r="S501" s="95" t="str">
        <f t="shared" si="46"/>
        <v/>
      </c>
      <c r="T501" s="96" t="str">
        <f t="shared" si="47"/>
        <v xml:space="preserve"> </v>
      </c>
      <c r="U501" s="91"/>
      <c r="V501" s="101" t="str">
        <f t="shared" si="48"/>
        <v xml:space="preserve"> </v>
      </c>
      <c r="W501" s="98" t="str">
        <f t="shared" si="58"/>
        <v/>
      </c>
      <c r="X501" s="102" t="str">
        <f t="shared" si="56"/>
        <v/>
      </c>
      <c r="Y501" s="94"/>
      <c r="Z501" s="103" t="str">
        <f t="shared" si="60"/>
        <v/>
      </c>
    </row>
    <row r="502" spans="2:26" x14ac:dyDescent="0.2">
      <c r="B502" s="104">
        <f t="shared" si="59"/>
        <v>480</v>
      </c>
      <c r="C502" s="105"/>
      <c r="D502" s="106" t="str">
        <f>IF($C502="", "", INDEX('EAPG Table'!$C$8:$C$1048576, MATCH($C502, 'EAPG Table'!$B$8:$B$1048576, 0)))</f>
        <v/>
      </c>
      <c r="E502" s="107" t="str">
        <f>IF($C502="", "", INDEX('EAPG Table'!$H$8:$H$1048576, MATCH($C502, 'EAPG Table'!$B$8:$B$1048576, 0)))</f>
        <v/>
      </c>
      <c r="F502" s="108" t="str">
        <f>IF($C502="", "", INDEX('EAPG Table'!$F$8:$F$1048576, MATCH($C502, 'EAPG Table'!$B$8:$B$1048576, 0)))</f>
        <v/>
      </c>
      <c r="G502" s="109" t="str">
        <f>IF($C502="", "", INDEX('EAPG Table'!$D$8:$D$1048576, MATCH($C502, 'EAPG Table'!$B$8:$B$1048576, 0)))</f>
        <v/>
      </c>
      <c r="H502" s="108"/>
      <c r="I502" s="110"/>
      <c r="J502" s="111"/>
      <c r="K502" s="111"/>
      <c r="L502" s="111"/>
      <c r="M502" s="111"/>
      <c r="N502" s="111"/>
      <c r="O502" s="111"/>
      <c r="P502" s="112" t="str" cm="1">
        <f t="array" ref="P502">IF($C502="","",IF(I502="Yes",
           IF($B502=MATCH(MAX((IF($E$23:$E$522="",0,$E$23:$E$522))*(--($G$23:$G$522=$G502))*(--($I$23:$I$522="Yes"))),
                                                        (IF($E$23:$E$522="",0,$E$23:$E$522))*(--($G$23:$G$522=$G502))*(--($I$23:$I$522="Yes")),0),
                1,0.5),1))</f>
        <v/>
      </c>
      <c r="Q502" s="112" t="str">
        <f t="shared" si="61"/>
        <v xml:space="preserve"> </v>
      </c>
      <c r="R502" s="112" t="str">
        <f t="shared" si="62"/>
        <v/>
      </c>
      <c r="S502" s="112" t="str">
        <f t="shared" si="46"/>
        <v/>
      </c>
      <c r="T502" s="113" t="str">
        <f t="shared" si="47"/>
        <v xml:space="preserve"> </v>
      </c>
      <c r="U502" s="108"/>
      <c r="V502" s="114" t="str">
        <f t="shared" si="48"/>
        <v xml:space="preserve"> </v>
      </c>
      <c r="W502" s="115" t="str">
        <f t="shared" si="58"/>
        <v/>
      </c>
      <c r="X502" s="116" t="str">
        <f t="shared" si="56"/>
        <v/>
      </c>
      <c r="Y502" s="111"/>
      <c r="Z502" s="117" t="str">
        <f t="shared" si="60"/>
        <v/>
      </c>
    </row>
    <row r="503" spans="2:26" x14ac:dyDescent="0.2">
      <c r="B503" s="88">
        <f t="shared" si="59"/>
        <v>481</v>
      </c>
      <c r="C503" s="89"/>
      <c r="D503" s="61" t="str">
        <f>IF($C503="", "", INDEX('EAPG Table'!$C$8:$C$1048576, MATCH($C503, 'EAPG Table'!$B$8:$B$1048576, 0)))</f>
        <v/>
      </c>
      <c r="E503" s="90" t="str">
        <f>IF($C503="", "", INDEX('EAPG Table'!$H$8:$H$1048576, MATCH($C503, 'EAPG Table'!$B$8:$B$1048576, 0)))</f>
        <v/>
      </c>
      <c r="F503" s="91" t="str">
        <f>IF($C503="", "", INDEX('EAPG Table'!$F$8:$F$1048576, MATCH($C503, 'EAPG Table'!$B$8:$B$1048576, 0)))</f>
        <v/>
      </c>
      <c r="G503" s="92" t="str">
        <f>IF($C503="", "", INDEX('EAPG Table'!$D$8:$D$1048576, MATCH($C503, 'EAPG Table'!$B$8:$B$1048576, 0)))</f>
        <v/>
      </c>
      <c r="H503" s="91"/>
      <c r="I503" s="93"/>
      <c r="J503" s="94"/>
      <c r="K503" s="94"/>
      <c r="L503" s="94"/>
      <c r="M503" s="94"/>
      <c r="N503" s="94"/>
      <c r="O503" s="94"/>
      <c r="P503" s="95" t="str" cm="1">
        <f t="array" ref="P503">IF($C503="","",IF(I503="Yes",
           IF($B503=MATCH(MAX((IF($E$23:$E$522="",0,$E$23:$E$522))*(--($G$23:$G$522=$G503))*(--($I$23:$I$522="Yes"))),
                                                        (IF($E$23:$E$522="",0,$E$23:$E$522))*(--($G$23:$G$522=$G503))*(--($I$23:$I$522="Yes")),0),
                1,0.5),1))</f>
        <v/>
      </c>
      <c r="Q503" s="95" t="str">
        <f>IF($C503=""," ",IF(OR(J503="Yes",K503="Yes",L503="Yes"),0,1))</f>
        <v xml:space="preserve"> </v>
      </c>
      <c r="R503" s="95" t="str">
        <f>IF($C503="","",IF(M503="Yes",0.5,1))</f>
        <v/>
      </c>
      <c r="S503" s="95" t="str">
        <f t="shared" si="46"/>
        <v/>
      </c>
      <c r="T503" s="96" t="str">
        <f t="shared" si="47"/>
        <v xml:space="preserve"> </v>
      </c>
      <c r="U503" s="91"/>
      <c r="V503" s="101" t="str">
        <f t="shared" si="48"/>
        <v xml:space="preserve"> </v>
      </c>
      <c r="W503" s="98" t="str">
        <f t="shared" si="58"/>
        <v/>
      </c>
      <c r="X503" s="102" t="str">
        <f t="shared" si="56"/>
        <v/>
      </c>
      <c r="Y503" s="94"/>
      <c r="Z503" s="103" t="str">
        <f t="shared" si="60"/>
        <v/>
      </c>
    </row>
    <row r="504" spans="2:26" x14ac:dyDescent="0.2">
      <c r="B504" s="88">
        <f t="shared" si="59"/>
        <v>482</v>
      </c>
      <c r="C504" s="89"/>
      <c r="D504" s="61" t="str">
        <f>IF($C504="", "", INDEX('EAPG Table'!$C$8:$C$1048576, MATCH($C504, 'EAPG Table'!$B$8:$B$1048576, 0)))</f>
        <v/>
      </c>
      <c r="E504" s="90" t="str">
        <f>IF($C504="", "", INDEX('EAPG Table'!$H$8:$H$1048576, MATCH($C504, 'EAPG Table'!$B$8:$B$1048576, 0)))</f>
        <v/>
      </c>
      <c r="F504" s="91" t="str">
        <f>IF($C504="", "", INDEX('EAPG Table'!$F$8:$F$1048576, MATCH($C504, 'EAPG Table'!$B$8:$B$1048576, 0)))</f>
        <v/>
      </c>
      <c r="G504" s="92" t="str">
        <f>IF($C504="", "", INDEX('EAPG Table'!$D$8:$D$1048576, MATCH($C504, 'EAPG Table'!$B$8:$B$1048576, 0)))</f>
        <v/>
      </c>
      <c r="H504" s="91"/>
      <c r="I504" s="93"/>
      <c r="J504" s="94"/>
      <c r="K504" s="94"/>
      <c r="L504" s="94"/>
      <c r="M504" s="94"/>
      <c r="N504" s="94"/>
      <c r="O504" s="94"/>
      <c r="P504" s="95" t="str" cm="1">
        <f t="array" ref="P504">IF($C504="","",IF(I504="Yes",
           IF($B504=MATCH(MAX((IF($E$23:$E$522="",0,$E$23:$E$522))*(--($G$23:$G$522=$G504))*(--($I$23:$I$522="Yes"))),
                                                        (IF($E$23:$E$522="",0,$E$23:$E$522))*(--($G$23:$G$522=$G504))*(--($I$23:$I$522="Yes")),0),
                1,0.5),1))</f>
        <v/>
      </c>
      <c r="Q504" s="95" t="str">
        <f>IF($C504=""," ",IF(OR(J504="Yes",K504="Yes",L504="Yes"),0,1))</f>
        <v xml:space="preserve"> </v>
      </c>
      <c r="R504" s="95" t="str">
        <f>IF($C504="","",IF(M504="Yes",0.5,1))</f>
        <v/>
      </c>
      <c r="S504" s="95" t="str">
        <f t="shared" si="46"/>
        <v/>
      </c>
      <c r="T504" s="96" t="str">
        <f t="shared" si="47"/>
        <v xml:space="preserve"> </v>
      </c>
      <c r="U504" s="91"/>
      <c r="V504" s="101" t="str">
        <f t="shared" si="48"/>
        <v xml:space="preserve"> </v>
      </c>
      <c r="W504" s="98" t="str">
        <f t="shared" si="58"/>
        <v/>
      </c>
      <c r="X504" s="102" t="str">
        <f t="shared" si="56"/>
        <v/>
      </c>
      <c r="Y504" s="94"/>
      <c r="Z504" s="103" t="str">
        <f t="shared" si="60"/>
        <v/>
      </c>
    </row>
    <row r="505" spans="2:26" x14ac:dyDescent="0.2">
      <c r="B505" s="88">
        <f t="shared" si="59"/>
        <v>483</v>
      </c>
      <c r="C505" s="89"/>
      <c r="D505" s="61" t="str">
        <f>IF($C505="", "", INDEX('EAPG Table'!$C$8:$C$1048576, MATCH($C505, 'EAPG Table'!$B$8:$B$1048576, 0)))</f>
        <v/>
      </c>
      <c r="E505" s="90" t="str">
        <f>IF($C505="", "", INDEX('EAPG Table'!$H$8:$H$1048576, MATCH($C505, 'EAPG Table'!$B$8:$B$1048576, 0)))</f>
        <v/>
      </c>
      <c r="F505" s="91" t="str">
        <f>IF($C505="", "", INDEX('EAPG Table'!$F$8:$F$1048576, MATCH($C505, 'EAPG Table'!$B$8:$B$1048576, 0)))</f>
        <v/>
      </c>
      <c r="G505" s="92" t="str">
        <f>IF($C505="", "", INDEX('EAPG Table'!$D$8:$D$1048576, MATCH($C505, 'EAPG Table'!$B$8:$B$1048576, 0)))</f>
        <v/>
      </c>
      <c r="H505" s="91"/>
      <c r="I505" s="93"/>
      <c r="J505" s="94"/>
      <c r="K505" s="94"/>
      <c r="L505" s="94"/>
      <c r="M505" s="94"/>
      <c r="N505" s="94"/>
      <c r="O505" s="94"/>
      <c r="P505" s="95" t="str" cm="1">
        <f t="array" ref="P505">IF($C505="","",IF(I505="Yes",
           IF($B505=MATCH(MAX((IF($E$23:$E$522="",0,$E$23:$E$522))*(--($G$23:$G$522=$G505))*(--($I$23:$I$522="Yes"))),
                                                        (IF($E$23:$E$522="",0,$E$23:$E$522))*(--($G$23:$G$522=$G505))*(--($I$23:$I$522="Yes")),0),
                1,0.5),1))</f>
        <v/>
      </c>
      <c r="Q505" s="95" t="str">
        <f>IF($C505=""," ",IF(OR(J505="Yes",K505="Yes",L505="Yes"),0,1))</f>
        <v xml:space="preserve"> </v>
      </c>
      <c r="R505" s="95" t="str">
        <f>IF($C505="","",IF(M505="Yes",0.5,1))</f>
        <v/>
      </c>
      <c r="S505" s="95" t="str">
        <f t="shared" si="46"/>
        <v/>
      </c>
      <c r="T505" s="96" t="str">
        <f t="shared" si="47"/>
        <v xml:space="preserve"> </v>
      </c>
      <c r="U505" s="91"/>
      <c r="V505" s="101" t="str">
        <f t="shared" si="48"/>
        <v xml:space="preserve"> </v>
      </c>
      <c r="W505" s="98" t="str">
        <f t="shared" si="58"/>
        <v/>
      </c>
      <c r="X505" s="102" t="str">
        <f t="shared" si="56"/>
        <v/>
      </c>
      <c r="Y505" s="94"/>
      <c r="Z505" s="103" t="str">
        <f t="shared" si="60"/>
        <v/>
      </c>
    </row>
    <row r="506" spans="2:26" x14ac:dyDescent="0.2">
      <c r="B506" s="88">
        <f t="shared" si="59"/>
        <v>484</v>
      </c>
      <c r="C506" s="89"/>
      <c r="D506" s="61" t="str">
        <f>IF($C506="", "", INDEX('EAPG Table'!$C$8:$C$1048576, MATCH($C506, 'EAPG Table'!$B$8:$B$1048576, 0)))</f>
        <v/>
      </c>
      <c r="E506" s="90" t="str">
        <f>IF($C506="", "", INDEX('EAPG Table'!$H$8:$H$1048576, MATCH($C506, 'EAPG Table'!$B$8:$B$1048576, 0)))</f>
        <v/>
      </c>
      <c r="F506" s="91" t="str">
        <f>IF($C506="", "", INDEX('EAPG Table'!$F$8:$F$1048576, MATCH($C506, 'EAPG Table'!$B$8:$B$1048576, 0)))</f>
        <v/>
      </c>
      <c r="G506" s="92" t="str">
        <f>IF($C506="", "", INDEX('EAPG Table'!$D$8:$D$1048576, MATCH($C506, 'EAPG Table'!$B$8:$B$1048576, 0)))</f>
        <v/>
      </c>
      <c r="H506" s="91"/>
      <c r="I506" s="93"/>
      <c r="J506" s="94"/>
      <c r="K506" s="94"/>
      <c r="L506" s="94"/>
      <c r="M506" s="94"/>
      <c r="N506" s="94"/>
      <c r="O506" s="94"/>
      <c r="P506" s="95" t="str" cm="1">
        <f t="array" ref="P506">IF($C506="","",IF(I506="Yes",
           IF($B506=MATCH(MAX((IF($E$23:$E$522="",0,$E$23:$E$522))*(--($G$23:$G$522=$G506))*(--($I$23:$I$522="Yes"))),
                                                        (IF($E$23:$E$522="",0,$E$23:$E$522))*(--($G$23:$G$522=$G506))*(--($I$23:$I$522="Yes")),0),
                1,0.5),1))</f>
        <v/>
      </c>
      <c r="Q506" s="95" t="str">
        <f>IF($C506=""," ",IF(OR(J506="Yes",K506="Yes",L506="Yes"),0,1))</f>
        <v xml:space="preserve"> </v>
      </c>
      <c r="R506" s="95" t="str">
        <f>IF($C506="","",IF(M506="Yes",0.5,1))</f>
        <v/>
      </c>
      <c r="S506" s="95" t="str">
        <f t="shared" si="46"/>
        <v/>
      </c>
      <c r="T506" s="96" t="str">
        <f t="shared" si="47"/>
        <v xml:space="preserve"> </v>
      </c>
      <c r="U506" s="91"/>
      <c r="V506" s="101" t="str">
        <f t="shared" si="48"/>
        <v xml:space="preserve"> </v>
      </c>
      <c r="W506" s="98" t="str">
        <f t="shared" si="58"/>
        <v/>
      </c>
      <c r="X506" s="102" t="str">
        <f t="shared" si="56"/>
        <v/>
      </c>
      <c r="Y506" s="94"/>
      <c r="Z506" s="103" t="str">
        <f t="shared" si="60"/>
        <v/>
      </c>
    </row>
    <row r="507" spans="2:26" x14ac:dyDescent="0.2">
      <c r="B507" s="104">
        <f t="shared" si="59"/>
        <v>485</v>
      </c>
      <c r="C507" s="105"/>
      <c r="D507" s="106" t="str">
        <f>IF($C507="", "", INDEX('EAPG Table'!$C$8:$C$1048576, MATCH($C507, 'EAPG Table'!$B$8:$B$1048576, 0)))</f>
        <v/>
      </c>
      <c r="E507" s="107" t="str">
        <f>IF($C507="", "", INDEX('EAPG Table'!$H$8:$H$1048576, MATCH($C507, 'EAPG Table'!$B$8:$B$1048576, 0)))</f>
        <v/>
      </c>
      <c r="F507" s="108" t="str">
        <f>IF($C507="", "", INDEX('EAPG Table'!$F$8:$F$1048576, MATCH($C507, 'EAPG Table'!$B$8:$B$1048576, 0)))</f>
        <v/>
      </c>
      <c r="G507" s="109" t="str">
        <f>IF($C507="", "", INDEX('EAPG Table'!$D$8:$D$1048576, MATCH($C507, 'EAPG Table'!$B$8:$B$1048576, 0)))</f>
        <v/>
      </c>
      <c r="H507" s="108"/>
      <c r="I507" s="110"/>
      <c r="J507" s="111"/>
      <c r="K507" s="111"/>
      <c r="L507" s="111"/>
      <c r="M507" s="111"/>
      <c r="N507" s="111"/>
      <c r="O507" s="111"/>
      <c r="P507" s="112" t="str" cm="1">
        <f t="array" ref="P507">IF($C507="","",IF(I507="Yes",
           IF($B507=MATCH(MAX((IF($E$23:$E$522="",0,$E$23:$E$522))*(--($G$23:$G$522=$G507))*(--($I$23:$I$522="Yes"))),
                                                        (IF($E$23:$E$522="",0,$E$23:$E$522))*(--($G$23:$G$522=$G507))*(--($I$23:$I$522="Yes")),0),
                1,0.5),1))</f>
        <v/>
      </c>
      <c r="Q507" s="112" t="str">
        <f>IF($C507=""," ",IF(OR(J507="Yes",K507="Yes",L507="Yes"),0,1))</f>
        <v xml:space="preserve"> </v>
      </c>
      <c r="R507" s="112" t="str">
        <f>IF($C507="","",IF(M507="Yes",0.5,1))</f>
        <v/>
      </c>
      <c r="S507" s="112" t="str">
        <f t="shared" si="46"/>
        <v/>
      </c>
      <c r="T507" s="113" t="str">
        <f t="shared" si="47"/>
        <v xml:space="preserve"> </v>
      </c>
      <c r="U507" s="108"/>
      <c r="V507" s="114" t="str">
        <f t="shared" si="48"/>
        <v xml:space="preserve"> </v>
      </c>
      <c r="W507" s="115" t="str">
        <f t="shared" si="58"/>
        <v/>
      </c>
      <c r="X507" s="116" t="str">
        <f t="shared" si="56"/>
        <v/>
      </c>
      <c r="Y507" s="111"/>
      <c r="Z507" s="117" t="str">
        <f t="shared" si="60"/>
        <v/>
      </c>
    </row>
    <row r="508" spans="2:26" x14ac:dyDescent="0.2">
      <c r="B508" s="88">
        <f t="shared" si="59"/>
        <v>486</v>
      </c>
      <c r="C508" s="89"/>
      <c r="D508" s="61" t="str">
        <f>IF($C508="", "", INDEX('EAPG Table'!$C$8:$C$1048576, MATCH($C508, 'EAPG Table'!$B$8:$B$1048576, 0)))</f>
        <v/>
      </c>
      <c r="E508" s="90" t="str">
        <f>IF($C508="", "", INDEX('EAPG Table'!$H$8:$H$1048576, MATCH($C508, 'EAPG Table'!$B$8:$B$1048576, 0)))</f>
        <v/>
      </c>
      <c r="F508" s="91" t="str">
        <f>IF($C508="", "", INDEX('EAPG Table'!$F$8:$F$1048576, MATCH($C508, 'EAPG Table'!$B$8:$B$1048576, 0)))</f>
        <v/>
      </c>
      <c r="G508" s="92" t="str">
        <f>IF($C508="", "", INDEX('EAPG Table'!$D$8:$D$1048576, MATCH($C508, 'EAPG Table'!$B$8:$B$1048576, 0)))</f>
        <v/>
      </c>
      <c r="H508" s="91"/>
      <c r="I508" s="93"/>
      <c r="J508" s="94"/>
      <c r="K508" s="94"/>
      <c r="L508" s="94"/>
      <c r="M508" s="94"/>
      <c r="N508" s="94"/>
      <c r="O508" s="94"/>
      <c r="P508" s="95" t="str" cm="1">
        <f t="array" ref="P508">IF($C508="","",IF(I508="Yes",
           IF($B508=MATCH(MAX((IF($E$23:$E$522="",0,$E$23:$E$522))*(--($G$23:$G$522=$G508))*(--($I$23:$I$522="Yes"))),
                                                        (IF($E$23:$E$522="",0,$E$23:$E$522))*(--($G$23:$G$522=$G508))*(--($I$23:$I$522="Yes")),0),
                1,0.5),1))</f>
        <v/>
      </c>
      <c r="Q508" s="95" t="str">
        <f t="shared" ref="Q508:Q522" si="63">IF($C508=""," ",IF(OR(J508="Yes",K508="Yes",L508="Yes"),0,1))</f>
        <v xml:space="preserve"> </v>
      </c>
      <c r="R508" s="95" t="str">
        <f t="shared" ref="R508:R522" si="64">IF($C508="","",IF(M508="Yes",0.5,1))</f>
        <v/>
      </c>
      <c r="S508" s="95" t="str">
        <f t="shared" si="46"/>
        <v/>
      </c>
      <c r="T508" s="96" t="str">
        <f t="shared" si="47"/>
        <v xml:space="preserve"> </v>
      </c>
      <c r="U508" s="91"/>
      <c r="V508" s="101" t="str">
        <f t="shared" si="48"/>
        <v xml:space="preserve"> </v>
      </c>
      <c r="W508" s="98" t="str">
        <f t="shared" si="58"/>
        <v/>
      </c>
      <c r="X508" s="102" t="str">
        <f t="shared" si="56"/>
        <v/>
      </c>
      <c r="Y508" s="94"/>
      <c r="Z508" s="103" t="str">
        <f t="shared" si="60"/>
        <v/>
      </c>
    </row>
    <row r="509" spans="2:26" x14ac:dyDescent="0.2">
      <c r="B509" s="88">
        <f t="shared" si="59"/>
        <v>487</v>
      </c>
      <c r="C509" s="89"/>
      <c r="D509" s="61" t="str">
        <f>IF($C509="", "", INDEX('EAPG Table'!$C$8:$C$1048576, MATCH($C509, 'EAPG Table'!$B$8:$B$1048576, 0)))</f>
        <v/>
      </c>
      <c r="E509" s="90" t="str">
        <f>IF($C509="", "", INDEX('EAPG Table'!$H$8:$H$1048576, MATCH($C509, 'EAPG Table'!$B$8:$B$1048576, 0)))</f>
        <v/>
      </c>
      <c r="F509" s="91" t="str">
        <f>IF($C509="", "", INDEX('EAPG Table'!$F$8:$F$1048576, MATCH($C509, 'EAPG Table'!$B$8:$B$1048576, 0)))</f>
        <v/>
      </c>
      <c r="G509" s="92" t="str">
        <f>IF($C509="", "", INDEX('EAPG Table'!$D$8:$D$1048576, MATCH($C509, 'EAPG Table'!$B$8:$B$1048576, 0)))</f>
        <v/>
      </c>
      <c r="H509" s="91"/>
      <c r="I509" s="93"/>
      <c r="J509" s="94"/>
      <c r="K509" s="94"/>
      <c r="L509" s="94"/>
      <c r="M509" s="94"/>
      <c r="N509" s="94"/>
      <c r="O509" s="94"/>
      <c r="P509" s="95" t="str" cm="1">
        <f t="array" ref="P509">IF($C509="","",IF(I509="Yes",
           IF($B509=MATCH(MAX((IF($E$23:$E$522="",0,$E$23:$E$522))*(--($G$23:$G$522=$G509))*(--($I$23:$I$522="Yes"))),
                                                        (IF($E$23:$E$522="",0,$E$23:$E$522))*(--($G$23:$G$522=$G509))*(--($I$23:$I$522="Yes")),0),
                1,0.5),1))</f>
        <v/>
      </c>
      <c r="Q509" s="95" t="str">
        <f t="shared" si="63"/>
        <v xml:space="preserve"> </v>
      </c>
      <c r="R509" s="95" t="str">
        <f t="shared" si="64"/>
        <v/>
      </c>
      <c r="S509" s="95" t="str">
        <f t="shared" si="46"/>
        <v/>
      </c>
      <c r="T509" s="96" t="str">
        <f t="shared" si="47"/>
        <v xml:space="preserve"> </v>
      </c>
      <c r="U509" s="91"/>
      <c r="V509" s="101" t="str">
        <f t="shared" si="48"/>
        <v xml:space="preserve"> </v>
      </c>
      <c r="W509" s="98" t="str">
        <f t="shared" si="58"/>
        <v/>
      </c>
      <c r="X509" s="102" t="str">
        <f t="shared" si="56"/>
        <v/>
      </c>
      <c r="Y509" s="94"/>
      <c r="Z509" s="103" t="str">
        <f t="shared" si="60"/>
        <v/>
      </c>
    </row>
    <row r="510" spans="2:26" x14ac:dyDescent="0.2">
      <c r="B510" s="88">
        <f t="shared" si="59"/>
        <v>488</v>
      </c>
      <c r="C510" s="89"/>
      <c r="D510" s="61" t="str">
        <f>IF($C510="", "", INDEX('EAPG Table'!$C$8:$C$1048576, MATCH($C510, 'EAPG Table'!$B$8:$B$1048576, 0)))</f>
        <v/>
      </c>
      <c r="E510" s="90" t="str">
        <f>IF($C510="", "", INDEX('EAPG Table'!$H$8:$H$1048576, MATCH($C510, 'EAPG Table'!$B$8:$B$1048576, 0)))</f>
        <v/>
      </c>
      <c r="F510" s="91" t="str">
        <f>IF($C510="", "", INDEX('EAPG Table'!$F$8:$F$1048576, MATCH($C510, 'EAPG Table'!$B$8:$B$1048576, 0)))</f>
        <v/>
      </c>
      <c r="G510" s="92" t="str">
        <f>IF($C510="", "", INDEX('EAPG Table'!$D$8:$D$1048576, MATCH($C510, 'EAPG Table'!$B$8:$B$1048576, 0)))</f>
        <v/>
      </c>
      <c r="H510" s="91"/>
      <c r="I510" s="93"/>
      <c r="J510" s="94"/>
      <c r="K510" s="94"/>
      <c r="L510" s="94"/>
      <c r="M510" s="94"/>
      <c r="N510" s="94"/>
      <c r="O510" s="94"/>
      <c r="P510" s="95" t="str" cm="1">
        <f t="array" ref="P510">IF($C510="","",IF(I510="Yes",
           IF($B510=MATCH(MAX((IF($E$23:$E$522="",0,$E$23:$E$522))*(--($G$23:$G$522=$G510))*(--($I$23:$I$522="Yes"))),
                                                        (IF($E$23:$E$522="",0,$E$23:$E$522))*(--($G$23:$G$522=$G510))*(--($I$23:$I$522="Yes")),0),
                1,0.5),1))</f>
        <v/>
      </c>
      <c r="Q510" s="95" t="str">
        <f t="shared" si="63"/>
        <v xml:space="preserve"> </v>
      </c>
      <c r="R510" s="95" t="str">
        <f t="shared" si="64"/>
        <v/>
      </c>
      <c r="S510" s="95" t="str">
        <f t="shared" si="46"/>
        <v/>
      </c>
      <c r="T510" s="96" t="str">
        <f t="shared" si="47"/>
        <v xml:space="preserve"> </v>
      </c>
      <c r="U510" s="91"/>
      <c r="V510" s="101" t="str">
        <f t="shared" si="48"/>
        <v xml:space="preserve"> </v>
      </c>
      <c r="W510" s="98" t="str">
        <f t="shared" si="58"/>
        <v/>
      </c>
      <c r="X510" s="102" t="str">
        <f t="shared" si="56"/>
        <v/>
      </c>
      <c r="Y510" s="94"/>
      <c r="Z510" s="103" t="str">
        <f t="shared" si="60"/>
        <v/>
      </c>
    </row>
    <row r="511" spans="2:26" x14ac:dyDescent="0.2">
      <c r="B511" s="88">
        <f t="shared" si="59"/>
        <v>489</v>
      </c>
      <c r="C511" s="89"/>
      <c r="D511" s="61" t="str">
        <f>IF($C511="", "", INDEX('EAPG Table'!$C$8:$C$1048576, MATCH($C511, 'EAPG Table'!$B$8:$B$1048576, 0)))</f>
        <v/>
      </c>
      <c r="E511" s="90" t="str">
        <f>IF($C511="", "", INDEX('EAPG Table'!$H$8:$H$1048576, MATCH($C511, 'EAPG Table'!$B$8:$B$1048576, 0)))</f>
        <v/>
      </c>
      <c r="F511" s="91" t="str">
        <f>IF($C511="", "", INDEX('EAPG Table'!$F$8:$F$1048576, MATCH($C511, 'EAPG Table'!$B$8:$B$1048576, 0)))</f>
        <v/>
      </c>
      <c r="G511" s="92" t="str">
        <f>IF($C511="", "", INDEX('EAPG Table'!$D$8:$D$1048576, MATCH($C511, 'EAPG Table'!$B$8:$B$1048576, 0)))</f>
        <v/>
      </c>
      <c r="H511" s="91"/>
      <c r="I511" s="93"/>
      <c r="J511" s="94"/>
      <c r="K511" s="94"/>
      <c r="L511" s="94"/>
      <c r="M511" s="94"/>
      <c r="N511" s="94"/>
      <c r="O511" s="94"/>
      <c r="P511" s="95" t="str" cm="1">
        <f t="array" ref="P511">IF($C511="","",IF(I511="Yes",
           IF($B511=MATCH(MAX((IF($E$23:$E$522="",0,$E$23:$E$522))*(--($G$23:$G$522=$G511))*(--($I$23:$I$522="Yes"))),
                                                        (IF($E$23:$E$522="",0,$E$23:$E$522))*(--($G$23:$G$522=$G511))*(--($I$23:$I$522="Yes")),0),
                1,0.5),1))</f>
        <v/>
      </c>
      <c r="Q511" s="95" t="str">
        <f t="shared" si="63"/>
        <v xml:space="preserve"> </v>
      </c>
      <c r="R511" s="95" t="str">
        <f t="shared" si="64"/>
        <v/>
      </c>
      <c r="S511" s="95" t="str">
        <f t="shared" si="46"/>
        <v/>
      </c>
      <c r="T511" s="96" t="str">
        <f t="shared" si="47"/>
        <v xml:space="preserve"> </v>
      </c>
      <c r="U511" s="91"/>
      <c r="V511" s="101" t="str">
        <f t="shared" si="48"/>
        <v xml:space="preserve"> </v>
      </c>
      <c r="W511" s="98" t="str">
        <f t="shared" si="58"/>
        <v/>
      </c>
      <c r="X511" s="102" t="str">
        <f t="shared" si="56"/>
        <v/>
      </c>
      <c r="Y511" s="94"/>
      <c r="Z511" s="103" t="str">
        <f t="shared" si="60"/>
        <v/>
      </c>
    </row>
    <row r="512" spans="2:26" x14ac:dyDescent="0.2">
      <c r="B512" s="104">
        <f t="shared" si="59"/>
        <v>490</v>
      </c>
      <c r="C512" s="105"/>
      <c r="D512" s="106" t="str">
        <f>IF($C512="", "", INDEX('EAPG Table'!$C$8:$C$1048576, MATCH($C512, 'EAPG Table'!$B$8:$B$1048576, 0)))</f>
        <v/>
      </c>
      <c r="E512" s="107" t="str">
        <f>IF($C512="", "", INDEX('EAPG Table'!$H$8:$H$1048576, MATCH($C512, 'EAPG Table'!$B$8:$B$1048576, 0)))</f>
        <v/>
      </c>
      <c r="F512" s="108" t="str">
        <f>IF($C512="", "", INDEX('EAPG Table'!$F$8:$F$1048576, MATCH($C512, 'EAPG Table'!$B$8:$B$1048576, 0)))</f>
        <v/>
      </c>
      <c r="G512" s="109" t="str">
        <f>IF($C512="", "", INDEX('EAPG Table'!$D$8:$D$1048576, MATCH($C512, 'EAPG Table'!$B$8:$B$1048576, 0)))</f>
        <v/>
      </c>
      <c r="H512" s="108"/>
      <c r="I512" s="110"/>
      <c r="J512" s="111"/>
      <c r="K512" s="111"/>
      <c r="L512" s="111"/>
      <c r="M512" s="111"/>
      <c r="N512" s="111"/>
      <c r="O512" s="111"/>
      <c r="P512" s="112" t="str" cm="1">
        <f t="array" ref="P512">IF($C512="","",IF(I512="Yes",
           IF($B512=MATCH(MAX((IF($E$23:$E$522="",0,$E$23:$E$522))*(--($G$23:$G$522=$G512))*(--($I$23:$I$522="Yes"))),
                                                        (IF($E$23:$E$522="",0,$E$23:$E$522))*(--($G$23:$G$522=$G512))*(--($I$23:$I$522="Yes")),0),
                1,0.5),1))</f>
        <v/>
      </c>
      <c r="Q512" s="112" t="str">
        <f t="shared" si="63"/>
        <v xml:space="preserve"> </v>
      </c>
      <c r="R512" s="112" t="str">
        <f t="shared" si="64"/>
        <v/>
      </c>
      <c r="S512" s="112" t="str">
        <f t="shared" si="46"/>
        <v/>
      </c>
      <c r="T512" s="113" t="str">
        <f t="shared" si="47"/>
        <v xml:space="preserve"> </v>
      </c>
      <c r="U512" s="108"/>
      <c r="V512" s="114" t="str">
        <f t="shared" si="48"/>
        <v xml:space="preserve"> </v>
      </c>
      <c r="W512" s="115" t="str">
        <f t="shared" si="58"/>
        <v/>
      </c>
      <c r="X512" s="116" t="str">
        <f t="shared" si="56"/>
        <v/>
      </c>
      <c r="Y512" s="111"/>
      <c r="Z512" s="117" t="str">
        <f t="shared" si="60"/>
        <v/>
      </c>
    </row>
    <row r="513" spans="2:26" x14ac:dyDescent="0.2">
      <c r="B513" s="88">
        <f t="shared" si="59"/>
        <v>491</v>
      </c>
      <c r="C513" s="89"/>
      <c r="D513" s="61" t="str">
        <f>IF($C513="", "", INDEX('EAPG Table'!$C$8:$C$1048576, MATCH($C513, 'EAPG Table'!$B$8:$B$1048576, 0)))</f>
        <v/>
      </c>
      <c r="E513" s="90" t="str">
        <f>IF($C513="", "", INDEX('EAPG Table'!$H$8:$H$1048576, MATCH($C513, 'EAPG Table'!$B$8:$B$1048576, 0)))</f>
        <v/>
      </c>
      <c r="F513" s="91" t="str">
        <f>IF($C513="", "", INDEX('EAPG Table'!$F$8:$F$1048576, MATCH($C513, 'EAPG Table'!$B$8:$B$1048576, 0)))</f>
        <v/>
      </c>
      <c r="G513" s="92" t="str">
        <f>IF($C513="", "", INDEX('EAPG Table'!$D$8:$D$1048576, MATCH($C513, 'EAPG Table'!$B$8:$B$1048576, 0)))</f>
        <v/>
      </c>
      <c r="H513" s="91"/>
      <c r="I513" s="93"/>
      <c r="J513" s="94"/>
      <c r="K513" s="94"/>
      <c r="L513" s="94"/>
      <c r="M513" s="94"/>
      <c r="N513" s="94"/>
      <c r="O513" s="94"/>
      <c r="P513" s="95" t="str" cm="1">
        <f t="array" ref="P513">IF($C513="","",IF(I513="Yes",
           IF($B513=MATCH(MAX((IF($E$23:$E$522="",0,$E$23:$E$522))*(--($G$23:$G$522=$G513))*(--($I$23:$I$522="Yes"))),
                                                        (IF($E$23:$E$522="",0,$E$23:$E$522))*(--($G$23:$G$522=$G513))*(--($I$23:$I$522="Yes")),0),
                1,0.5),1))</f>
        <v/>
      </c>
      <c r="Q513" s="95" t="str">
        <f t="shared" si="63"/>
        <v xml:space="preserve"> </v>
      </c>
      <c r="R513" s="95" t="str">
        <f t="shared" si="64"/>
        <v/>
      </c>
      <c r="S513" s="95" t="str">
        <f t="shared" si="46"/>
        <v/>
      </c>
      <c r="T513" s="96" t="str">
        <f t="shared" si="47"/>
        <v xml:space="preserve"> </v>
      </c>
      <c r="U513" s="91"/>
      <c r="V513" s="101" t="str">
        <f t="shared" si="48"/>
        <v xml:space="preserve"> </v>
      </c>
      <c r="W513" s="98" t="str">
        <f t="shared" si="58"/>
        <v/>
      </c>
      <c r="X513" s="102" t="str">
        <f t="shared" si="56"/>
        <v/>
      </c>
      <c r="Y513" s="94"/>
      <c r="Z513" s="103" t="str">
        <f t="shared" si="60"/>
        <v/>
      </c>
    </row>
    <row r="514" spans="2:26" x14ac:dyDescent="0.2">
      <c r="B514" s="88">
        <f t="shared" si="59"/>
        <v>492</v>
      </c>
      <c r="C514" s="89"/>
      <c r="D514" s="61" t="str">
        <f>IF($C514="", "", INDEX('EAPG Table'!$C$8:$C$1048576, MATCH($C514, 'EAPG Table'!$B$8:$B$1048576, 0)))</f>
        <v/>
      </c>
      <c r="E514" s="90" t="str">
        <f>IF($C514="", "", INDEX('EAPG Table'!$H$8:$H$1048576, MATCH($C514, 'EAPG Table'!$B$8:$B$1048576, 0)))</f>
        <v/>
      </c>
      <c r="F514" s="91" t="str">
        <f>IF($C514="", "", INDEX('EAPG Table'!$F$8:$F$1048576, MATCH($C514, 'EAPG Table'!$B$8:$B$1048576, 0)))</f>
        <v/>
      </c>
      <c r="G514" s="92" t="str">
        <f>IF($C514="", "", INDEX('EAPG Table'!$D$8:$D$1048576, MATCH($C514, 'EAPG Table'!$B$8:$B$1048576, 0)))</f>
        <v/>
      </c>
      <c r="H514" s="91"/>
      <c r="I514" s="93"/>
      <c r="J514" s="94"/>
      <c r="K514" s="94"/>
      <c r="L514" s="94"/>
      <c r="M514" s="94"/>
      <c r="N514" s="94"/>
      <c r="O514" s="94"/>
      <c r="P514" s="95" t="str" cm="1">
        <f t="array" ref="P514">IF($C514="","",IF(I514="Yes",
           IF($B514=MATCH(MAX((IF($E$23:$E$522="",0,$E$23:$E$522))*(--($G$23:$G$522=$G514))*(--($I$23:$I$522="Yes"))),
                                                        (IF($E$23:$E$522="",0,$E$23:$E$522))*(--($G$23:$G$522=$G514))*(--($I$23:$I$522="Yes")),0),
                1,0.5),1))</f>
        <v/>
      </c>
      <c r="Q514" s="95" t="str">
        <f t="shared" si="63"/>
        <v xml:space="preserve"> </v>
      </c>
      <c r="R514" s="95" t="str">
        <f t="shared" si="64"/>
        <v/>
      </c>
      <c r="S514" s="95" t="str">
        <f t="shared" si="46"/>
        <v/>
      </c>
      <c r="T514" s="96" t="str">
        <f t="shared" si="47"/>
        <v xml:space="preserve"> </v>
      </c>
      <c r="U514" s="91"/>
      <c r="V514" s="101" t="str">
        <f t="shared" si="48"/>
        <v xml:space="preserve"> </v>
      </c>
      <c r="W514" s="98" t="str">
        <f t="shared" si="58"/>
        <v/>
      </c>
      <c r="X514" s="102" t="str">
        <f t="shared" si="56"/>
        <v/>
      </c>
      <c r="Y514" s="94"/>
      <c r="Z514" s="103" t="str">
        <f t="shared" si="60"/>
        <v/>
      </c>
    </row>
    <row r="515" spans="2:26" x14ac:dyDescent="0.2">
      <c r="B515" s="88">
        <f t="shared" si="59"/>
        <v>493</v>
      </c>
      <c r="C515" s="89"/>
      <c r="D515" s="61" t="str">
        <f>IF($C515="", "", INDEX('EAPG Table'!$C$8:$C$1048576, MATCH($C515, 'EAPG Table'!$B$8:$B$1048576, 0)))</f>
        <v/>
      </c>
      <c r="E515" s="90" t="str">
        <f>IF($C515="", "", INDEX('EAPG Table'!$H$8:$H$1048576, MATCH($C515, 'EAPG Table'!$B$8:$B$1048576, 0)))</f>
        <v/>
      </c>
      <c r="F515" s="91" t="str">
        <f>IF($C515="", "", INDEX('EAPG Table'!$F$8:$F$1048576, MATCH($C515, 'EAPG Table'!$B$8:$B$1048576, 0)))</f>
        <v/>
      </c>
      <c r="G515" s="92" t="str">
        <f>IF($C515="", "", INDEX('EAPG Table'!$D$8:$D$1048576, MATCH($C515, 'EAPG Table'!$B$8:$B$1048576, 0)))</f>
        <v/>
      </c>
      <c r="H515" s="91"/>
      <c r="I515" s="93"/>
      <c r="J515" s="94"/>
      <c r="K515" s="94"/>
      <c r="L515" s="94"/>
      <c r="M515" s="94"/>
      <c r="N515" s="94"/>
      <c r="O515" s="94"/>
      <c r="P515" s="95" t="str" cm="1">
        <f t="array" ref="P515">IF($C515="","",IF(I515="Yes",
           IF($B515=MATCH(MAX((IF($E$23:$E$522="",0,$E$23:$E$522))*(--($G$23:$G$522=$G515))*(--($I$23:$I$522="Yes"))),
                                                        (IF($E$23:$E$522="",0,$E$23:$E$522))*(--($G$23:$G$522=$G515))*(--($I$23:$I$522="Yes")),0),
                1,0.5),1))</f>
        <v/>
      </c>
      <c r="Q515" s="95" t="str">
        <f t="shared" si="63"/>
        <v xml:space="preserve"> </v>
      </c>
      <c r="R515" s="95" t="str">
        <f t="shared" si="64"/>
        <v/>
      </c>
      <c r="S515" s="95" t="str">
        <f t="shared" si="46"/>
        <v/>
      </c>
      <c r="T515" s="96" t="str">
        <f t="shared" si="47"/>
        <v xml:space="preserve"> </v>
      </c>
      <c r="U515" s="91"/>
      <c r="V515" s="101" t="str">
        <f t="shared" si="48"/>
        <v xml:space="preserve"> </v>
      </c>
      <c r="W515" s="98" t="str">
        <f t="shared" si="58"/>
        <v/>
      </c>
      <c r="X515" s="102" t="str">
        <f t="shared" si="56"/>
        <v/>
      </c>
      <c r="Y515" s="94"/>
      <c r="Z515" s="103" t="str">
        <f t="shared" si="60"/>
        <v/>
      </c>
    </row>
    <row r="516" spans="2:26" x14ac:dyDescent="0.2">
      <c r="B516" s="88">
        <f t="shared" si="59"/>
        <v>494</v>
      </c>
      <c r="C516" s="89"/>
      <c r="D516" s="61" t="str">
        <f>IF($C516="", "", INDEX('EAPG Table'!$C$8:$C$1048576, MATCH($C516, 'EAPG Table'!$B$8:$B$1048576, 0)))</f>
        <v/>
      </c>
      <c r="E516" s="90" t="str">
        <f>IF($C516="", "", INDEX('EAPG Table'!$H$8:$H$1048576, MATCH($C516, 'EAPG Table'!$B$8:$B$1048576, 0)))</f>
        <v/>
      </c>
      <c r="F516" s="91" t="str">
        <f>IF($C516="", "", INDEX('EAPG Table'!$F$8:$F$1048576, MATCH($C516, 'EAPG Table'!$B$8:$B$1048576, 0)))</f>
        <v/>
      </c>
      <c r="G516" s="92" t="str">
        <f>IF($C516="", "", INDEX('EAPG Table'!$D$8:$D$1048576, MATCH($C516, 'EAPG Table'!$B$8:$B$1048576, 0)))</f>
        <v/>
      </c>
      <c r="H516" s="91"/>
      <c r="I516" s="93"/>
      <c r="J516" s="94"/>
      <c r="K516" s="94"/>
      <c r="L516" s="94"/>
      <c r="M516" s="94"/>
      <c r="N516" s="94"/>
      <c r="O516" s="94"/>
      <c r="P516" s="95" t="str" cm="1">
        <f t="array" ref="P516">IF($C516="","",IF(I516="Yes",
           IF($B516=MATCH(MAX((IF($E$23:$E$522="",0,$E$23:$E$522))*(--($G$23:$G$522=$G516))*(--($I$23:$I$522="Yes"))),
                                                        (IF($E$23:$E$522="",0,$E$23:$E$522))*(--($G$23:$G$522=$G516))*(--($I$23:$I$522="Yes")),0),
                1,0.5),1))</f>
        <v/>
      </c>
      <c r="Q516" s="95" t="str">
        <f t="shared" si="63"/>
        <v xml:space="preserve"> </v>
      </c>
      <c r="R516" s="95" t="str">
        <f t="shared" si="64"/>
        <v/>
      </c>
      <c r="S516" s="95" t="str">
        <f t="shared" si="46"/>
        <v/>
      </c>
      <c r="T516" s="96" t="str">
        <f t="shared" si="47"/>
        <v xml:space="preserve"> </v>
      </c>
      <c r="U516" s="91"/>
      <c r="V516" s="101" t="str">
        <f t="shared" si="48"/>
        <v xml:space="preserve"> </v>
      </c>
      <c r="W516" s="98" t="str">
        <f t="shared" si="58"/>
        <v/>
      </c>
      <c r="X516" s="102" t="str">
        <f t="shared" si="56"/>
        <v/>
      </c>
      <c r="Y516" s="94"/>
      <c r="Z516" s="103" t="str">
        <f t="shared" si="60"/>
        <v/>
      </c>
    </row>
    <row r="517" spans="2:26" x14ac:dyDescent="0.2">
      <c r="B517" s="104">
        <f t="shared" si="59"/>
        <v>495</v>
      </c>
      <c r="C517" s="105"/>
      <c r="D517" s="106" t="str">
        <f>IF($C517="", "", INDEX('EAPG Table'!$C$8:$C$1048576, MATCH($C517, 'EAPG Table'!$B$8:$B$1048576, 0)))</f>
        <v/>
      </c>
      <c r="E517" s="107" t="str">
        <f>IF($C517="", "", INDEX('EAPG Table'!$H$8:$H$1048576, MATCH($C517, 'EAPG Table'!$B$8:$B$1048576, 0)))</f>
        <v/>
      </c>
      <c r="F517" s="108" t="str">
        <f>IF($C517="", "", INDEX('EAPG Table'!$F$8:$F$1048576, MATCH($C517, 'EAPG Table'!$B$8:$B$1048576, 0)))</f>
        <v/>
      </c>
      <c r="G517" s="109" t="str">
        <f>IF($C517="", "", INDEX('EAPG Table'!$D$8:$D$1048576, MATCH($C517, 'EAPG Table'!$B$8:$B$1048576, 0)))</f>
        <v/>
      </c>
      <c r="H517" s="108"/>
      <c r="I517" s="110"/>
      <c r="J517" s="111"/>
      <c r="K517" s="111"/>
      <c r="L517" s="111"/>
      <c r="M517" s="111"/>
      <c r="N517" s="111"/>
      <c r="O517" s="111"/>
      <c r="P517" s="112" t="str" cm="1">
        <f t="array" ref="P517">IF($C517="","",IF(I517="Yes",
           IF($B517=MATCH(MAX((IF($E$23:$E$522="",0,$E$23:$E$522))*(--($G$23:$G$522=$G517))*(--($I$23:$I$522="Yes"))),
                                                        (IF($E$23:$E$522="",0,$E$23:$E$522))*(--($G$23:$G$522=$G517))*(--($I$23:$I$522="Yes")),0),
                1,0.5),1))</f>
        <v/>
      </c>
      <c r="Q517" s="112" t="str">
        <f t="shared" si="63"/>
        <v xml:space="preserve"> </v>
      </c>
      <c r="R517" s="112" t="str">
        <f t="shared" si="64"/>
        <v/>
      </c>
      <c r="S517" s="112" t="str">
        <f t="shared" si="46"/>
        <v/>
      </c>
      <c r="T517" s="113" t="str">
        <f t="shared" si="47"/>
        <v xml:space="preserve"> </v>
      </c>
      <c r="U517" s="108"/>
      <c r="V517" s="114" t="str">
        <f t="shared" si="48"/>
        <v xml:space="preserve"> </v>
      </c>
      <c r="W517" s="115" t="str">
        <f t="shared" si="58"/>
        <v/>
      </c>
      <c r="X517" s="116" t="str">
        <f t="shared" si="56"/>
        <v/>
      </c>
      <c r="Y517" s="111"/>
      <c r="Z517" s="117" t="str">
        <f t="shared" si="60"/>
        <v/>
      </c>
    </row>
    <row r="518" spans="2:26" x14ac:dyDescent="0.2">
      <c r="B518" s="88">
        <f t="shared" si="59"/>
        <v>496</v>
      </c>
      <c r="C518" s="89"/>
      <c r="D518" s="61" t="str">
        <f>IF($C518="", "", INDEX('EAPG Table'!$C$8:$C$1048576, MATCH($C518, 'EAPG Table'!$B$8:$B$1048576, 0)))</f>
        <v/>
      </c>
      <c r="E518" s="90" t="str">
        <f>IF($C518="", "", INDEX('EAPG Table'!$H$8:$H$1048576, MATCH($C518, 'EAPG Table'!$B$8:$B$1048576, 0)))</f>
        <v/>
      </c>
      <c r="F518" s="91" t="str">
        <f>IF($C518="", "", INDEX('EAPG Table'!$F$8:$F$1048576, MATCH($C518, 'EAPG Table'!$B$8:$B$1048576, 0)))</f>
        <v/>
      </c>
      <c r="G518" s="92" t="str">
        <f>IF($C518="", "", INDEX('EAPG Table'!$D$8:$D$1048576, MATCH($C518, 'EAPG Table'!$B$8:$B$1048576, 0)))</f>
        <v/>
      </c>
      <c r="H518" s="91"/>
      <c r="I518" s="93"/>
      <c r="J518" s="94"/>
      <c r="K518" s="94"/>
      <c r="L518" s="94"/>
      <c r="M518" s="94"/>
      <c r="N518" s="94"/>
      <c r="O518" s="94"/>
      <c r="P518" s="95" t="str" cm="1">
        <f t="array" ref="P518">IF($C518="","",IF(I518="Yes",
           IF($B518=MATCH(MAX((IF($E$23:$E$522="",0,$E$23:$E$522))*(--($G$23:$G$522=$G518))*(--($I$23:$I$522="Yes"))),
                                                        (IF($E$23:$E$522="",0,$E$23:$E$522))*(--($G$23:$G$522=$G518))*(--($I$23:$I$522="Yes")),0),
                1,0.5),1))</f>
        <v/>
      </c>
      <c r="Q518" s="95" t="str">
        <f t="shared" si="63"/>
        <v xml:space="preserve"> </v>
      </c>
      <c r="R518" s="95" t="str">
        <f t="shared" si="64"/>
        <v/>
      </c>
      <c r="S518" s="95" t="str">
        <f t="shared" si="46"/>
        <v/>
      </c>
      <c r="T518" s="96" t="str">
        <f t="shared" si="47"/>
        <v xml:space="preserve"> </v>
      </c>
      <c r="U518" s="91"/>
      <c r="V518" s="101" t="str">
        <f t="shared" si="48"/>
        <v xml:space="preserve"> </v>
      </c>
      <c r="W518" s="98" t="str">
        <f t="shared" si="58"/>
        <v/>
      </c>
      <c r="X518" s="102" t="str">
        <f t="shared" si="56"/>
        <v/>
      </c>
      <c r="Y518" s="94"/>
      <c r="Z518" s="103" t="str">
        <f t="shared" si="60"/>
        <v/>
      </c>
    </row>
    <row r="519" spans="2:26" x14ac:dyDescent="0.2">
      <c r="B519" s="88">
        <f t="shared" si="59"/>
        <v>497</v>
      </c>
      <c r="C519" s="89"/>
      <c r="D519" s="61" t="str">
        <f>IF($C519="", "", INDEX('EAPG Table'!$C$8:$C$1048576, MATCH($C519, 'EAPG Table'!$B$8:$B$1048576, 0)))</f>
        <v/>
      </c>
      <c r="E519" s="90" t="str">
        <f>IF($C519="", "", INDEX('EAPG Table'!$H$8:$H$1048576, MATCH($C519, 'EAPG Table'!$B$8:$B$1048576, 0)))</f>
        <v/>
      </c>
      <c r="F519" s="91" t="str">
        <f>IF($C519="", "", INDEX('EAPG Table'!$F$8:$F$1048576, MATCH($C519, 'EAPG Table'!$B$8:$B$1048576, 0)))</f>
        <v/>
      </c>
      <c r="G519" s="92" t="str">
        <f>IF($C519="", "", INDEX('EAPG Table'!$D$8:$D$1048576, MATCH($C519, 'EAPG Table'!$B$8:$B$1048576, 0)))</f>
        <v/>
      </c>
      <c r="H519" s="91"/>
      <c r="I519" s="93"/>
      <c r="J519" s="94"/>
      <c r="K519" s="94"/>
      <c r="L519" s="94"/>
      <c r="M519" s="94"/>
      <c r="N519" s="94"/>
      <c r="O519" s="94"/>
      <c r="P519" s="95" t="str" cm="1">
        <f t="array" ref="P519">IF($C519="","",IF(I519="Yes",
           IF($B519=MATCH(MAX((IF($E$23:$E$522="",0,$E$23:$E$522))*(--($G$23:$G$522=$G519))*(--($I$23:$I$522="Yes"))),
                                                        (IF($E$23:$E$522="",0,$E$23:$E$522))*(--($G$23:$G$522=$G519))*(--($I$23:$I$522="Yes")),0),
                1,0.5),1))</f>
        <v/>
      </c>
      <c r="Q519" s="95" t="str">
        <f t="shared" si="63"/>
        <v xml:space="preserve"> </v>
      </c>
      <c r="R519" s="95" t="str">
        <f t="shared" si="64"/>
        <v/>
      </c>
      <c r="S519" s="95" t="str">
        <f t="shared" si="46"/>
        <v/>
      </c>
      <c r="T519" s="96" t="str">
        <f t="shared" si="47"/>
        <v xml:space="preserve"> </v>
      </c>
      <c r="U519" s="91"/>
      <c r="V519" s="101" t="str">
        <f t="shared" si="48"/>
        <v xml:space="preserve"> </v>
      </c>
      <c r="W519" s="98" t="str">
        <f t="shared" si="58"/>
        <v/>
      </c>
      <c r="X519" s="102" t="str">
        <f t="shared" si="56"/>
        <v/>
      </c>
      <c r="Y519" s="94"/>
      <c r="Z519" s="103" t="str">
        <f t="shared" si="60"/>
        <v/>
      </c>
    </row>
    <row r="520" spans="2:26" x14ac:dyDescent="0.2">
      <c r="B520" s="88">
        <f t="shared" si="59"/>
        <v>498</v>
      </c>
      <c r="C520" s="89"/>
      <c r="D520" s="61" t="str">
        <f>IF($C520="", "", INDEX('EAPG Table'!$C$8:$C$1048576, MATCH($C520, 'EAPG Table'!$B$8:$B$1048576, 0)))</f>
        <v/>
      </c>
      <c r="E520" s="90" t="str">
        <f>IF($C520="", "", INDEX('EAPG Table'!$H$8:$H$1048576, MATCH($C520, 'EAPG Table'!$B$8:$B$1048576, 0)))</f>
        <v/>
      </c>
      <c r="F520" s="91" t="str">
        <f>IF($C520="", "", INDEX('EAPG Table'!$F$8:$F$1048576, MATCH($C520, 'EAPG Table'!$B$8:$B$1048576, 0)))</f>
        <v/>
      </c>
      <c r="G520" s="92" t="str">
        <f>IF($C520="", "", INDEX('EAPG Table'!$D$8:$D$1048576, MATCH($C520, 'EAPG Table'!$B$8:$B$1048576, 0)))</f>
        <v/>
      </c>
      <c r="H520" s="91"/>
      <c r="I520" s="93"/>
      <c r="J520" s="94"/>
      <c r="K520" s="94"/>
      <c r="L520" s="94"/>
      <c r="M520" s="94"/>
      <c r="N520" s="94"/>
      <c r="O520" s="94"/>
      <c r="P520" s="95" t="str" cm="1">
        <f t="array" ref="P520">IF($C520="","",IF(I520="Yes",
           IF($B520=MATCH(MAX((IF($E$23:$E$522="",0,$E$23:$E$522))*(--($G$23:$G$522=$G520))*(--($I$23:$I$522="Yes"))),
                                                        (IF($E$23:$E$522="",0,$E$23:$E$522))*(--($G$23:$G$522=$G520))*(--($I$23:$I$522="Yes")),0),
                1,0.5),1))</f>
        <v/>
      </c>
      <c r="Q520" s="95" t="str">
        <f t="shared" si="63"/>
        <v xml:space="preserve"> </v>
      </c>
      <c r="R520" s="95" t="str">
        <f t="shared" si="64"/>
        <v/>
      </c>
      <c r="S520" s="95" t="str">
        <f t="shared" si="46"/>
        <v/>
      </c>
      <c r="T520" s="96" t="str">
        <f t="shared" si="47"/>
        <v xml:space="preserve"> </v>
      </c>
      <c r="U520" s="91"/>
      <c r="V520" s="101" t="str">
        <f t="shared" si="48"/>
        <v xml:space="preserve"> </v>
      </c>
      <c r="W520" s="98" t="str">
        <f t="shared" si="58"/>
        <v/>
      </c>
      <c r="X520" s="102" t="str">
        <f t="shared" si="56"/>
        <v/>
      </c>
      <c r="Y520" s="94"/>
      <c r="Z520" s="103" t="str">
        <f t="shared" si="60"/>
        <v/>
      </c>
    </row>
    <row r="521" spans="2:26" x14ac:dyDescent="0.2">
      <c r="B521" s="88">
        <f t="shared" si="59"/>
        <v>499</v>
      </c>
      <c r="C521" s="89"/>
      <c r="D521" s="61" t="str">
        <f>IF($C521="", "", INDEX('EAPG Table'!$C$8:$C$1048576, MATCH($C521, 'EAPG Table'!$B$8:$B$1048576, 0)))</f>
        <v/>
      </c>
      <c r="E521" s="90" t="str">
        <f>IF($C521="", "", INDEX('EAPG Table'!$H$8:$H$1048576, MATCH($C521, 'EAPG Table'!$B$8:$B$1048576, 0)))</f>
        <v/>
      </c>
      <c r="F521" s="91" t="str">
        <f>IF($C521="", "", INDEX('EAPG Table'!$F$8:$F$1048576, MATCH($C521, 'EAPG Table'!$B$8:$B$1048576, 0)))</f>
        <v/>
      </c>
      <c r="G521" s="92" t="str">
        <f>IF($C521="", "", INDEX('EAPG Table'!$D$8:$D$1048576, MATCH($C521, 'EAPG Table'!$B$8:$B$1048576, 0)))</f>
        <v/>
      </c>
      <c r="H521" s="91"/>
      <c r="I521" s="93"/>
      <c r="J521" s="94"/>
      <c r="K521" s="94"/>
      <c r="L521" s="94"/>
      <c r="M521" s="94"/>
      <c r="N521" s="94"/>
      <c r="O521" s="94"/>
      <c r="P521" s="95" t="str" cm="1">
        <f t="array" ref="P521">IF($C521="","",IF(I521="Yes",
           IF($B521=MATCH(MAX((IF($E$23:$E$522="",0,$E$23:$E$522))*(--($G$23:$G$522=$G521))*(--($I$23:$I$522="Yes"))),
                                                        (IF($E$23:$E$522="",0,$E$23:$E$522))*(--($G$23:$G$522=$G521))*(--($I$23:$I$522="Yes")),0),
                1,0.5),1))</f>
        <v/>
      </c>
      <c r="Q521" s="95" t="str">
        <f t="shared" si="63"/>
        <v xml:space="preserve"> </v>
      </c>
      <c r="R521" s="95" t="str">
        <f t="shared" si="64"/>
        <v/>
      </c>
      <c r="S521" s="95" t="str">
        <f t="shared" si="46"/>
        <v/>
      </c>
      <c r="T521" s="96" t="str">
        <f t="shared" si="47"/>
        <v xml:space="preserve"> </v>
      </c>
      <c r="U521" s="91"/>
      <c r="V521" s="101" t="str">
        <f t="shared" si="48"/>
        <v xml:space="preserve"> </v>
      </c>
      <c r="W521" s="98" t="str">
        <f t="shared" si="58"/>
        <v/>
      </c>
      <c r="X521" s="102" t="str">
        <f t="shared" si="56"/>
        <v/>
      </c>
      <c r="Y521" s="94"/>
      <c r="Z521" s="103" t="str">
        <f t="shared" si="60"/>
        <v/>
      </c>
    </row>
    <row r="522" spans="2:26" x14ac:dyDescent="0.2">
      <c r="B522" s="104">
        <f t="shared" si="59"/>
        <v>500</v>
      </c>
      <c r="C522" s="105"/>
      <c r="D522" s="106" t="str">
        <f>IF($C522="", "", INDEX('EAPG Table'!$C$8:$C$1048576, MATCH($C522, 'EAPG Table'!$B$8:$B$1048576, 0)))</f>
        <v/>
      </c>
      <c r="E522" s="107" t="str">
        <f>IF($C522="", "", INDEX('EAPG Table'!$H$8:$H$1048576, MATCH($C522, 'EAPG Table'!$B$8:$B$1048576, 0)))</f>
        <v/>
      </c>
      <c r="F522" s="108" t="str">
        <f>IF($C522="", "", INDEX('EAPG Table'!$F$8:$F$1048576, MATCH($C522, 'EAPG Table'!$B$8:$B$1048576, 0)))</f>
        <v/>
      </c>
      <c r="G522" s="109" t="str">
        <f>IF($C522="", "", INDEX('EAPG Table'!$D$8:$D$1048576, MATCH($C522, 'EAPG Table'!$B$8:$B$1048576, 0)))</f>
        <v/>
      </c>
      <c r="H522" s="108"/>
      <c r="I522" s="110"/>
      <c r="J522" s="111"/>
      <c r="K522" s="111"/>
      <c r="L522" s="111"/>
      <c r="M522" s="111"/>
      <c r="N522" s="111"/>
      <c r="O522" s="111"/>
      <c r="P522" s="112" t="str" cm="1">
        <f t="array" ref="P522">IF($C522="","",IF(I522="Yes",
           IF($B522=MATCH(MAX((IF($E$23:$E$522="",0,$E$23:$E$522))*(--($G$23:$G$522=$G522))*(--($I$23:$I$522="Yes"))),
                                                        (IF($E$23:$E$522="",0,$E$23:$E$522))*(--($G$23:$G$522=$G522))*(--($I$23:$I$522="Yes")),0),
                1,0.5),1))</f>
        <v/>
      </c>
      <c r="Q522" s="112" t="str">
        <f t="shared" si="63"/>
        <v xml:space="preserve"> </v>
      </c>
      <c r="R522" s="112" t="str">
        <f t="shared" si="64"/>
        <v/>
      </c>
      <c r="S522" s="112" t="str">
        <f t="shared" si="46"/>
        <v/>
      </c>
      <c r="T522" s="113" t="str">
        <f t="shared" si="47"/>
        <v xml:space="preserve"> </v>
      </c>
      <c r="U522" s="108"/>
      <c r="V522" s="114" t="str">
        <f t="shared" si="48"/>
        <v xml:space="preserve"> </v>
      </c>
      <c r="W522" s="115" t="str">
        <f t="shared" si="58"/>
        <v/>
      </c>
      <c r="X522" s="116" t="str">
        <f t="shared" si="56"/>
        <v/>
      </c>
      <c r="Y522" s="111"/>
      <c r="Z522" s="117" t="str">
        <f t="shared" si="60"/>
        <v/>
      </c>
    </row>
    <row r="523" spans="2:26" x14ac:dyDescent="0.2">
      <c r="B523" s="69" t="s">
        <v>96</v>
      </c>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1"/>
    </row>
  </sheetData>
  <sheetProtection algorithmName="SHA-512" hashValue="U0h5U3XEzeEti/tLOsgZS2oqlZO9qCYsg8NKaIELiOP4d0cKlwe00AWNGgk2NIUQ8CtZd45nqWhubn391lDpEQ==" saltValue="y3kEsv8mbKcg2eSs7O+MEQ==" spinCount="100000" sheet="1" objects="1" scenarios="1"/>
  <protectedRanges>
    <protectedRange sqref="D5" name="Range1"/>
  </protectedRanges>
  <dataValidations count="1">
    <dataValidation type="list" allowBlank="1" showInputMessage="1" showErrorMessage="1" sqref="Y23:Y522 I23:O522" xr:uid="{801AFF76-4244-4BE9-BB51-9AEB4A7BAA99}">
      <formula1>"Yes,No"</formula1>
    </dataValidation>
  </dataValidations>
  <pageMargins left="0.7" right="0.7" top="0.75" bottom="0.75" header="0.3" footer="0.3"/>
  <pageSetup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C78F-9073-449C-BB99-F48BE8B9C6E0}">
  <sheetPr>
    <tabColor rgb="FF002060"/>
  </sheetPr>
  <dimension ref="B2:J673"/>
  <sheetViews>
    <sheetView zoomScaleNormal="100" workbookViewId="0"/>
  </sheetViews>
  <sheetFormatPr defaultColWidth="9.140625" defaultRowHeight="12.75" x14ac:dyDescent="0.2"/>
  <cols>
    <col min="1" max="1" width="2.7109375" style="1" customWidth="1"/>
    <col min="2" max="2" width="9.28515625" style="1" customWidth="1"/>
    <col min="3" max="3" width="87" style="1" bestFit="1" customWidth="1"/>
    <col min="4" max="4" width="9.140625" style="1"/>
    <col min="5" max="5" width="31.28515625" style="1" bestFit="1" customWidth="1"/>
    <col min="6" max="6" width="10.85546875" style="1" customWidth="1"/>
    <col min="7" max="7" width="87" style="1" bestFit="1" customWidth="1"/>
    <col min="8" max="9" width="9.85546875" style="1" customWidth="1"/>
    <col min="10" max="10" width="35.5703125" style="1" bestFit="1" customWidth="1"/>
    <col min="11" max="11" width="2.7109375" style="1" customWidth="1"/>
    <col min="12" max="16384" width="9.140625" style="1"/>
  </cols>
  <sheetData>
    <row r="2" spans="2:10" x14ac:dyDescent="0.2">
      <c r="B2" s="118" t="s">
        <v>1648</v>
      </c>
      <c r="C2" s="119"/>
      <c r="D2" s="119"/>
      <c r="E2" s="119"/>
      <c r="F2" s="119"/>
      <c r="G2" s="119"/>
      <c r="H2" s="119"/>
      <c r="I2" s="119"/>
      <c r="J2" s="120"/>
    </row>
    <row r="3" spans="2:10" x14ac:dyDescent="0.2">
      <c r="B3" s="121" t="s">
        <v>1649</v>
      </c>
      <c r="C3" s="122"/>
      <c r="D3" s="122"/>
      <c r="E3" s="122"/>
      <c r="F3" s="122"/>
      <c r="G3" s="122"/>
      <c r="H3" s="122"/>
      <c r="I3" s="122"/>
      <c r="J3" s="123"/>
    </row>
    <row r="4" spans="2:10" ht="26.25" x14ac:dyDescent="0.2">
      <c r="B4" s="198" t="s">
        <v>0</v>
      </c>
      <c r="C4" s="199"/>
      <c r="D4" s="199"/>
      <c r="E4" s="199"/>
      <c r="F4" s="199"/>
      <c r="G4" s="199"/>
      <c r="H4" s="199"/>
      <c r="I4" s="199"/>
      <c r="J4" s="200"/>
    </row>
    <row r="5" spans="2:10" ht="26.25" x14ac:dyDescent="0.4">
      <c r="B5" s="201" t="s">
        <v>1647</v>
      </c>
      <c r="C5" s="199"/>
      <c r="D5" s="199"/>
      <c r="E5" s="199"/>
      <c r="F5" s="199"/>
      <c r="G5" s="199"/>
      <c r="H5" s="199"/>
      <c r="I5" s="199"/>
      <c r="J5" s="200"/>
    </row>
    <row r="6" spans="2:10" ht="15.75" x14ac:dyDescent="0.2">
      <c r="B6" s="202" t="s">
        <v>19</v>
      </c>
      <c r="C6" s="203"/>
      <c r="D6" s="203"/>
      <c r="E6" s="203"/>
      <c r="F6" s="203"/>
      <c r="G6" s="203"/>
      <c r="H6" s="203"/>
      <c r="I6" s="203"/>
      <c r="J6" s="204"/>
    </row>
    <row r="7" spans="2:10" ht="57.4" customHeight="1" x14ac:dyDescent="0.2">
      <c r="B7" s="124" t="s">
        <v>97</v>
      </c>
      <c r="C7" s="125" t="s">
        <v>45</v>
      </c>
      <c r="D7" s="126" t="s">
        <v>51</v>
      </c>
      <c r="E7" s="125" t="s">
        <v>98</v>
      </c>
      <c r="F7" s="126" t="s">
        <v>49</v>
      </c>
      <c r="G7" s="125" t="s">
        <v>99</v>
      </c>
      <c r="H7" s="126" t="s">
        <v>100</v>
      </c>
      <c r="I7" s="126" t="s">
        <v>101</v>
      </c>
      <c r="J7" s="127" t="s">
        <v>102</v>
      </c>
    </row>
    <row r="8" spans="2:10" x14ac:dyDescent="0.2">
      <c r="B8" s="128" t="s">
        <v>94</v>
      </c>
      <c r="C8" s="129" t="s">
        <v>103</v>
      </c>
      <c r="D8" s="130" t="s">
        <v>104</v>
      </c>
      <c r="E8" s="129" t="s">
        <v>105</v>
      </c>
      <c r="F8" s="130" t="s">
        <v>106</v>
      </c>
      <c r="G8" s="129" t="s">
        <v>107</v>
      </c>
      <c r="H8" s="131">
        <v>1.1517999999999999</v>
      </c>
      <c r="I8" s="130" t="s">
        <v>108</v>
      </c>
      <c r="J8" s="132" t="s">
        <v>109</v>
      </c>
    </row>
    <row r="9" spans="2:10" x14ac:dyDescent="0.2">
      <c r="B9" s="133" t="s">
        <v>110</v>
      </c>
      <c r="C9" s="134" t="s">
        <v>111</v>
      </c>
      <c r="D9" s="135" t="s">
        <v>104</v>
      </c>
      <c r="E9" s="134" t="s">
        <v>105</v>
      </c>
      <c r="F9" s="135" t="s">
        <v>106</v>
      </c>
      <c r="G9" s="134" t="s">
        <v>107</v>
      </c>
      <c r="H9" s="136">
        <v>0.27850000000000003</v>
      </c>
      <c r="I9" s="135" t="s">
        <v>108</v>
      </c>
      <c r="J9" s="137" t="s">
        <v>109</v>
      </c>
    </row>
    <row r="10" spans="2:10" x14ac:dyDescent="0.2">
      <c r="B10" s="133" t="s">
        <v>112</v>
      </c>
      <c r="C10" s="134" t="s">
        <v>113</v>
      </c>
      <c r="D10" s="135" t="s">
        <v>104</v>
      </c>
      <c r="E10" s="134" t="s">
        <v>105</v>
      </c>
      <c r="F10" s="135" t="s">
        <v>106</v>
      </c>
      <c r="G10" s="134" t="s">
        <v>107</v>
      </c>
      <c r="H10" s="136">
        <v>1.8092999999999999</v>
      </c>
      <c r="I10" s="135" t="s">
        <v>108</v>
      </c>
      <c r="J10" s="137" t="s">
        <v>109</v>
      </c>
    </row>
    <row r="11" spans="2:10" x14ac:dyDescent="0.2">
      <c r="B11" s="133" t="s">
        <v>114</v>
      </c>
      <c r="C11" s="134" t="s">
        <v>115</v>
      </c>
      <c r="D11" s="135" t="s">
        <v>116</v>
      </c>
      <c r="E11" s="134" t="s">
        <v>117</v>
      </c>
      <c r="F11" s="135" t="s">
        <v>106</v>
      </c>
      <c r="G11" s="134" t="s">
        <v>107</v>
      </c>
      <c r="H11" s="136">
        <v>0.11210000000000001</v>
      </c>
      <c r="I11" s="135" t="s">
        <v>118</v>
      </c>
      <c r="J11" s="137" t="s">
        <v>119</v>
      </c>
    </row>
    <row r="12" spans="2:10" x14ac:dyDescent="0.2">
      <c r="B12" s="138" t="s">
        <v>120</v>
      </c>
      <c r="C12" s="139" t="s">
        <v>121</v>
      </c>
      <c r="D12" s="140" t="s">
        <v>104</v>
      </c>
      <c r="E12" s="139" t="s">
        <v>105</v>
      </c>
      <c r="F12" s="140" t="s">
        <v>106</v>
      </c>
      <c r="G12" s="139" t="s">
        <v>107</v>
      </c>
      <c r="H12" s="141">
        <v>0.70920000000000005</v>
      </c>
      <c r="I12" s="140" t="s">
        <v>108</v>
      </c>
      <c r="J12" s="142" t="s">
        <v>109</v>
      </c>
    </row>
    <row r="13" spans="2:10" x14ac:dyDescent="0.2">
      <c r="B13" s="143" t="s">
        <v>122</v>
      </c>
      <c r="C13" s="144" t="s">
        <v>123</v>
      </c>
      <c r="D13" s="145" t="s">
        <v>104</v>
      </c>
      <c r="E13" s="144" t="s">
        <v>105</v>
      </c>
      <c r="F13" s="145" t="s">
        <v>106</v>
      </c>
      <c r="G13" s="144" t="s">
        <v>107</v>
      </c>
      <c r="H13" s="146">
        <v>2.0398000000000001</v>
      </c>
      <c r="I13" s="145" t="s">
        <v>108</v>
      </c>
      <c r="J13" s="147" t="s">
        <v>109</v>
      </c>
    </row>
    <row r="14" spans="2:10" x14ac:dyDescent="0.2">
      <c r="B14" s="133" t="s">
        <v>124</v>
      </c>
      <c r="C14" s="134" t="s">
        <v>125</v>
      </c>
      <c r="D14" s="135" t="s">
        <v>104</v>
      </c>
      <c r="E14" s="134" t="s">
        <v>105</v>
      </c>
      <c r="F14" s="135" t="s">
        <v>106</v>
      </c>
      <c r="G14" s="134" t="s">
        <v>107</v>
      </c>
      <c r="H14" s="136">
        <v>3.0152000000000001</v>
      </c>
      <c r="I14" s="135" t="s">
        <v>108</v>
      </c>
      <c r="J14" s="137" t="s">
        <v>109</v>
      </c>
    </row>
    <row r="15" spans="2:10" x14ac:dyDescent="0.2">
      <c r="B15" s="133" t="s">
        <v>126</v>
      </c>
      <c r="C15" s="134" t="s">
        <v>127</v>
      </c>
      <c r="D15" s="135" t="s">
        <v>104</v>
      </c>
      <c r="E15" s="134" t="s">
        <v>105</v>
      </c>
      <c r="F15" s="135" t="s">
        <v>106</v>
      </c>
      <c r="G15" s="134" t="s">
        <v>107</v>
      </c>
      <c r="H15" s="136">
        <v>0.30740000000000001</v>
      </c>
      <c r="I15" s="135" t="s">
        <v>108</v>
      </c>
      <c r="J15" s="137" t="s">
        <v>109</v>
      </c>
    </row>
    <row r="16" spans="2:10" x14ac:dyDescent="0.2">
      <c r="B16" s="133" t="s">
        <v>128</v>
      </c>
      <c r="C16" s="134" t="s">
        <v>129</v>
      </c>
      <c r="D16" s="135" t="s">
        <v>104</v>
      </c>
      <c r="E16" s="134" t="s">
        <v>105</v>
      </c>
      <c r="F16" s="135" t="s">
        <v>106</v>
      </c>
      <c r="G16" s="134" t="s">
        <v>107</v>
      </c>
      <c r="H16" s="136">
        <v>0.64390000000000003</v>
      </c>
      <c r="I16" s="135" t="s">
        <v>108</v>
      </c>
      <c r="J16" s="137" t="s">
        <v>109</v>
      </c>
    </row>
    <row r="17" spans="2:10" x14ac:dyDescent="0.2">
      <c r="B17" s="138" t="s">
        <v>130</v>
      </c>
      <c r="C17" s="139" t="s">
        <v>131</v>
      </c>
      <c r="D17" s="140" t="s">
        <v>104</v>
      </c>
      <c r="E17" s="139" t="s">
        <v>105</v>
      </c>
      <c r="F17" s="140" t="s">
        <v>106</v>
      </c>
      <c r="G17" s="139" t="s">
        <v>107</v>
      </c>
      <c r="H17" s="141">
        <v>1.7129000000000001</v>
      </c>
      <c r="I17" s="140" t="s">
        <v>108</v>
      </c>
      <c r="J17" s="142" t="s">
        <v>109</v>
      </c>
    </row>
    <row r="18" spans="2:10" x14ac:dyDescent="0.2">
      <c r="B18" s="143" t="s">
        <v>132</v>
      </c>
      <c r="C18" s="144" t="s">
        <v>133</v>
      </c>
      <c r="D18" s="145" t="s">
        <v>104</v>
      </c>
      <c r="E18" s="144" t="s">
        <v>105</v>
      </c>
      <c r="F18" s="145" t="s">
        <v>106</v>
      </c>
      <c r="G18" s="144" t="s">
        <v>107</v>
      </c>
      <c r="H18" s="146">
        <v>1.5912999999999999</v>
      </c>
      <c r="I18" s="145" t="s">
        <v>108</v>
      </c>
      <c r="J18" s="147" t="s">
        <v>109</v>
      </c>
    </row>
    <row r="19" spans="2:10" x14ac:dyDescent="0.2">
      <c r="B19" s="133" t="s">
        <v>134</v>
      </c>
      <c r="C19" s="134" t="s">
        <v>135</v>
      </c>
      <c r="D19" s="135" t="s">
        <v>108</v>
      </c>
      <c r="E19" s="134" t="s">
        <v>136</v>
      </c>
      <c r="F19" s="135" t="s">
        <v>108</v>
      </c>
      <c r="G19" s="134" t="s">
        <v>137</v>
      </c>
      <c r="H19" s="136">
        <v>2.2437999999999998</v>
      </c>
      <c r="I19" s="135" t="s">
        <v>108</v>
      </c>
      <c r="J19" s="137" t="s">
        <v>109</v>
      </c>
    </row>
    <row r="20" spans="2:10" x14ac:dyDescent="0.2">
      <c r="B20" s="133" t="s">
        <v>138</v>
      </c>
      <c r="C20" s="134" t="s">
        <v>139</v>
      </c>
      <c r="D20" s="135" t="s">
        <v>108</v>
      </c>
      <c r="E20" s="134" t="s">
        <v>136</v>
      </c>
      <c r="F20" s="135" t="s">
        <v>108</v>
      </c>
      <c r="G20" s="134" t="s">
        <v>137</v>
      </c>
      <c r="H20" s="136">
        <v>5.4867999999999997</v>
      </c>
      <c r="I20" s="135" t="s">
        <v>108</v>
      </c>
      <c r="J20" s="137" t="s">
        <v>109</v>
      </c>
    </row>
    <row r="21" spans="2:10" x14ac:dyDescent="0.2">
      <c r="B21" s="133" t="s">
        <v>140</v>
      </c>
      <c r="C21" s="134" t="s">
        <v>141</v>
      </c>
      <c r="D21" s="135" t="s">
        <v>108</v>
      </c>
      <c r="E21" s="134" t="s">
        <v>136</v>
      </c>
      <c r="F21" s="135" t="s">
        <v>108</v>
      </c>
      <c r="G21" s="134" t="s">
        <v>137</v>
      </c>
      <c r="H21" s="136">
        <v>12.182700000000001</v>
      </c>
      <c r="I21" s="135" t="s">
        <v>108</v>
      </c>
      <c r="J21" s="137" t="s">
        <v>109</v>
      </c>
    </row>
    <row r="22" spans="2:10" x14ac:dyDescent="0.2">
      <c r="B22" s="138" t="s">
        <v>142</v>
      </c>
      <c r="C22" s="139" t="s">
        <v>143</v>
      </c>
      <c r="D22" s="140" t="s">
        <v>108</v>
      </c>
      <c r="E22" s="139" t="s">
        <v>136</v>
      </c>
      <c r="F22" s="140" t="s">
        <v>144</v>
      </c>
      <c r="G22" s="139" t="s">
        <v>145</v>
      </c>
      <c r="H22" s="141">
        <v>2.8656999999999999</v>
      </c>
      <c r="I22" s="140" t="s">
        <v>144</v>
      </c>
      <c r="J22" s="142" t="s">
        <v>146</v>
      </c>
    </row>
    <row r="23" spans="2:10" x14ac:dyDescent="0.2">
      <c r="B23" s="143" t="s">
        <v>147</v>
      </c>
      <c r="C23" s="144" t="s">
        <v>148</v>
      </c>
      <c r="D23" s="145" t="s">
        <v>108</v>
      </c>
      <c r="E23" s="144" t="s">
        <v>136</v>
      </c>
      <c r="F23" s="145" t="s">
        <v>144</v>
      </c>
      <c r="G23" s="144" t="s">
        <v>145</v>
      </c>
      <c r="H23" s="146">
        <v>9.2433999999999994</v>
      </c>
      <c r="I23" s="145" t="s">
        <v>144</v>
      </c>
      <c r="J23" s="147" t="s">
        <v>146</v>
      </c>
    </row>
    <row r="24" spans="2:10" x14ac:dyDescent="0.2">
      <c r="B24" s="133" t="s">
        <v>149</v>
      </c>
      <c r="C24" s="134" t="s">
        <v>150</v>
      </c>
      <c r="D24" s="135" t="s">
        <v>108</v>
      </c>
      <c r="E24" s="134" t="s">
        <v>136</v>
      </c>
      <c r="F24" s="135" t="s">
        <v>144</v>
      </c>
      <c r="G24" s="134" t="s">
        <v>145</v>
      </c>
      <c r="H24" s="136">
        <v>7.9179000000000004</v>
      </c>
      <c r="I24" s="135" t="s">
        <v>144</v>
      </c>
      <c r="J24" s="137" t="s">
        <v>146</v>
      </c>
    </row>
    <row r="25" spans="2:10" x14ac:dyDescent="0.2">
      <c r="B25" s="133" t="s">
        <v>151</v>
      </c>
      <c r="C25" s="134" t="s">
        <v>152</v>
      </c>
      <c r="D25" s="135" t="s">
        <v>108</v>
      </c>
      <c r="E25" s="134" t="s">
        <v>136</v>
      </c>
      <c r="F25" s="135" t="s">
        <v>144</v>
      </c>
      <c r="G25" s="134" t="s">
        <v>145</v>
      </c>
      <c r="H25" s="136">
        <v>5.2763</v>
      </c>
      <c r="I25" s="135" t="s">
        <v>144</v>
      </c>
      <c r="J25" s="137" t="s">
        <v>146</v>
      </c>
    </row>
    <row r="26" spans="2:10" x14ac:dyDescent="0.2">
      <c r="B26" s="133" t="s">
        <v>153</v>
      </c>
      <c r="C26" s="134" t="s">
        <v>154</v>
      </c>
      <c r="D26" s="135" t="s">
        <v>108</v>
      </c>
      <c r="E26" s="134" t="s">
        <v>136</v>
      </c>
      <c r="F26" s="135" t="s">
        <v>144</v>
      </c>
      <c r="G26" s="134" t="s">
        <v>145</v>
      </c>
      <c r="H26" s="136">
        <v>7.0115999999999996</v>
      </c>
      <c r="I26" s="135" t="s">
        <v>144</v>
      </c>
      <c r="J26" s="137" t="s">
        <v>146</v>
      </c>
    </row>
    <row r="27" spans="2:10" x14ac:dyDescent="0.2">
      <c r="B27" s="138" t="s">
        <v>155</v>
      </c>
      <c r="C27" s="139" t="s">
        <v>156</v>
      </c>
      <c r="D27" s="140" t="s">
        <v>108</v>
      </c>
      <c r="E27" s="139" t="s">
        <v>136</v>
      </c>
      <c r="F27" s="140" t="s">
        <v>144</v>
      </c>
      <c r="G27" s="139" t="s">
        <v>145</v>
      </c>
      <c r="H27" s="141">
        <v>8.3230000000000004</v>
      </c>
      <c r="I27" s="140" t="s">
        <v>144</v>
      </c>
      <c r="J27" s="142" t="s">
        <v>146</v>
      </c>
    </row>
    <row r="28" spans="2:10" x14ac:dyDescent="0.2">
      <c r="B28" s="143" t="s">
        <v>157</v>
      </c>
      <c r="C28" s="144" t="s">
        <v>158</v>
      </c>
      <c r="D28" s="145" t="s">
        <v>108</v>
      </c>
      <c r="E28" s="144" t="s">
        <v>136</v>
      </c>
      <c r="F28" s="145" t="s">
        <v>144</v>
      </c>
      <c r="G28" s="144" t="s">
        <v>145</v>
      </c>
      <c r="H28" s="146">
        <v>19.380600000000001</v>
      </c>
      <c r="I28" s="145" t="s">
        <v>144</v>
      </c>
      <c r="J28" s="147" t="s">
        <v>146</v>
      </c>
    </row>
    <row r="29" spans="2:10" x14ac:dyDescent="0.2">
      <c r="B29" s="133" t="s">
        <v>159</v>
      </c>
      <c r="C29" s="134" t="s">
        <v>160</v>
      </c>
      <c r="D29" s="135" t="s">
        <v>108</v>
      </c>
      <c r="E29" s="134" t="s">
        <v>136</v>
      </c>
      <c r="F29" s="135" t="s">
        <v>144</v>
      </c>
      <c r="G29" s="134" t="s">
        <v>145</v>
      </c>
      <c r="H29" s="136">
        <v>2.2004000000000001</v>
      </c>
      <c r="I29" s="135" t="s">
        <v>144</v>
      </c>
      <c r="J29" s="137" t="s">
        <v>146</v>
      </c>
    </row>
    <row r="30" spans="2:10" x14ac:dyDescent="0.2">
      <c r="B30" s="133" t="s">
        <v>161</v>
      </c>
      <c r="C30" s="134" t="s">
        <v>162</v>
      </c>
      <c r="D30" s="135" t="s">
        <v>108</v>
      </c>
      <c r="E30" s="134" t="s">
        <v>136</v>
      </c>
      <c r="F30" s="135" t="s">
        <v>144</v>
      </c>
      <c r="G30" s="134" t="s">
        <v>145</v>
      </c>
      <c r="H30" s="136">
        <v>3.6288</v>
      </c>
      <c r="I30" s="135" t="s">
        <v>144</v>
      </c>
      <c r="J30" s="137" t="s">
        <v>146</v>
      </c>
    </row>
    <row r="31" spans="2:10" x14ac:dyDescent="0.2">
      <c r="B31" s="133" t="s">
        <v>163</v>
      </c>
      <c r="C31" s="134" t="s">
        <v>164</v>
      </c>
      <c r="D31" s="135" t="s">
        <v>108</v>
      </c>
      <c r="E31" s="134" t="s">
        <v>136</v>
      </c>
      <c r="F31" s="135" t="s">
        <v>144</v>
      </c>
      <c r="G31" s="134" t="s">
        <v>145</v>
      </c>
      <c r="H31" s="136">
        <v>3.6046999999999998</v>
      </c>
      <c r="I31" s="135" t="s">
        <v>144</v>
      </c>
      <c r="J31" s="137" t="s">
        <v>146</v>
      </c>
    </row>
    <row r="32" spans="2:10" x14ac:dyDescent="0.2">
      <c r="B32" s="138" t="s">
        <v>165</v>
      </c>
      <c r="C32" s="139" t="s">
        <v>166</v>
      </c>
      <c r="D32" s="140" t="s">
        <v>108</v>
      </c>
      <c r="E32" s="139" t="s">
        <v>136</v>
      </c>
      <c r="F32" s="140" t="s">
        <v>144</v>
      </c>
      <c r="G32" s="139" t="s">
        <v>145</v>
      </c>
      <c r="H32" s="141">
        <v>9.1911000000000005</v>
      </c>
      <c r="I32" s="140" t="s">
        <v>144</v>
      </c>
      <c r="J32" s="142" t="s">
        <v>146</v>
      </c>
    </row>
    <row r="33" spans="2:10" x14ac:dyDescent="0.2">
      <c r="B33" s="143" t="s">
        <v>167</v>
      </c>
      <c r="C33" s="144" t="s">
        <v>168</v>
      </c>
      <c r="D33" s="145" t="s">
        <v>108</v>
      </c>
      <c r="E33" s="144" t="s">
        <v>136</v>
      </c>
      <c r="F33" s="145" t="s">
        <v>144</v>
      </c>
      <c r="G33" s="144" t="s">
        <v>145</v>
      </c>
      <c r="H33" s="146">
        <v>3.6078000000000001</v>
      </c>
      <c r="I33" s="145" t="s">
        <v>144</v>
      </c>
      <c r="J33" s="147" t="s">
        <v>146</v>
      </c>
    </row>
    <row r="34" spans="2:10" x14ac:dyDescent="0.2">
      <c r="B34" s="133" t="s">
        <v>169</v>
      </c>
      <c r="C34" s="134" t="s">
        <v>170</v>
      </c>
      <c r="D34" s="135" t="s">
        <v>108</v>
      </c>
      <c r="E34" s="134" t="s">
        <v>136</v>
      </c>
      <c r="F34" s="135" t="s">
        <v>144</v>
      </c>
      <c r="G34" s="134" t="s">
        <v>145</v>
      </c>
      <c r="H34" s="136">
        <v>9.0989000000000004</v>
      </c>
      <c r="I34" s="135" t="s">
        <v>144</v>
      </c>
      <c r="J34" s="137" t="s">
        <v>146</v>
      </c>
    </row>
    <row r="35" spans="2:10" x14ac:dyDescent="0.2">
      <c r="B35" s="133" t="s">
        <v>171</v>
      </c>
      <c r="C35" s="134" t="s">
        <v>172</v>
      </c>
      <c r="D35" s="135" t="s">
        <v>116</v>
      </c>
      <c r="E35" s="134" t="s">
        <v>117</v>
      </c>
      <c r="F35" s="135" t="s">
        <v>144</v>
      </c>
      <c r="G35" s="134" t="s">
        <v>145</v>
      </c>
      <c r="H35" s="136">
        <v>0.30330000000000001</v>
      </c>
      <c r="I35" s="135" t="s">
        <v>173</v>
      </c>
      <c r="J35" s="137" t="s">
        <v>174</v>
      </c>
    </row>
    <row r="36" spans="2:10" x14ac:dyDescent="0.2">
      <c r="B36" s="133" t="s">
        <v>175</v>
      </c>
      <c r="C36" s="134" t="s">
        <v>176</v>
      </c>
      <c r="D36" s="135" t="s">
        <v>116</v>
      </c>
      <c r="E36" s="134" t="s">
        <v>117</v>
      </c>
      <c r="F36" s="135" t="s">
        <v>144</v>
      </c>
      <c r="G36" s="134" t="s">
        <v>145</v>
      </c>
      <c r="H36" s="136">
        <v>0.12770000000000001</v>
      </c>
      <c r="I36" s="135" t="s">
        <v>173</v>
      </c>
      <c r="J36" s="137" t="s">
        <v>174</v>
      </c>
    </row>
    <row r="37" spans="2:10" x14ac:dyDescent="0.2">
      <c r="B37" s="138" t="s">
        <v>177</v>
      </c>
      <c r="C37" s="139" t="s">
        <v>178</v>
      </c>
      <c r="D37" s="140" t="s">
        <v>104</v>
      </c>
      <c r="E37" s="139" t="s">
        <v>105</v>
      </c>
      <c r="F37" s="140" t="s">
        <v>144</v>
      </c>
      <c r="G37" s="139" t="s">
        <v>145</v>
      </c>
      <c r="H37" s="141">
        <v>0.77580000000000005</v>
      </c>
      <c r="I37" s="140" t="s">
        <v>144</v>
      </c>
      <c r="J37" s="142" t="s">
        <v>146</v>
      </c>
    </row>
    <row r="38" spans="2:10" x14ac:dyDescent="0.2">
      <c r="B38" s="143" t="s">
        <v>179</v>
      </c>
      <c r="C38" s="144" t="s">
        <v>180</v>
      </c>
      <c r="D38" s="145" t="s">
        <v>108</v>
      </c>
      <c r="E38" s="144" t="s">
        <v>136</v>
      </c>
      <c r="F38" s="145" t="s">
        <v>144</v>
      </c>
      <c r="G38" s="144" t="s">
        <v>145</v>
      </c>
      <c r="H38" s="146">
        <v>8.8973999999999993</v>
      </c>
      <c r="I38" s="145" t="s">
        <v>144</v>
      </c>
      <c r="J38" s="147" t="s">
        <v>146</v>
      </c>
    </row>
    <row r="39" spans="2:10" x14ac:dyDescent="0.2">
      <c r="B39" s="133" t="s">
        <v>181</v>
      </c>
      <c r="C39" s="134" t="s">
        <v>182</v>
      </c>
      <c r="D39" s="135" t="s">
        <v>104</v>
      </c>
      <c r="E39" s="134" t="s">
        <v>105</v>
      </c>
      <c r="F39" s="135" t="s">
        <v>144</v>
      </c>
      <c r="G39" s="134" t="s">
        <v>145</v>
      </c>
      <c r="H39" s="136">
        <v>1.6278999999999999</v>
      </c>
      <c r="I39" s="135" t="s">
        <v>144</v>
      </c>
      <c r="J39" s="137" t="s">
        <v>146</v>
      </c>
    </row>
    <row r="40" spans="2:10" x14ac:dyDescent="0.2">
      <c r="B40" s="133" t="s">
        <v>183</v>
      </c>
      <c r="C40" s="134" t="s">
        <v>184</v>
      </c>
      <c r="D40" s="135" t="s">
        <v>108</v>
      </c>
      <c r="E40" s="134" t="s">
        <v>136</v>
      </c>
      <c r="F40" s="135" t="s">
        <v>144</v>
      </c>
      <c r="G40" s="134" t="s">
        <v>145</v>
      </c>
      <c r="H40" s="136">
        <v>5.7121000000000004</v>
      </c>
      <c r="I40" s="135" t="s">
        <v>144</v>
      </c>
      <c r="J40" s="137" t="s">
        <v>146</v>
      </c>
    </row>
    <row r="41" spans="2:10" x14ac:dyDescent="0.2">
      <c r="B41" s="133" t="s">
        <v>185</v>
      </c>
      <c r="C41" s="134" t="s">
        <v>186</v>
      </c>
      <c r="D41" s="135" t="s">
        <v>108</v>
      </c>
      <c r="E41" s="134" t="s">
        <v>136</v>
      </c>
      <c r="F41" s="135" t="s">
        <v>144</v>
      </c>
      <c r="G41" s="134" t="s">
        <v>145</v>
      </c>
      <c r="H41" s="136">
        <v>16.002400000000002</v>
      </c>
      <c r="I41" s="135" t="s">
        <v>144</v>
      </c>
      <c r="J41" s="137" t="s">
        <v>146</v>
      </c>
    </row>
    <row r="42" spans="2:10" x14ac:dyDescent="0.2">
      <c r="B42" s="138" t="s">
        <v>187</v>
      </c>
      <c r="C42" s="139" t="s">
        <v>188</v>
      </c>
      <c r="D42" s="140" t="s">
        <v>104</v>
      </c>
      <c r="E42" s="139" t="s">
        <v>105</v>
      </c>
      <c r="F42" s="140" t="s">
        <v>144</v>
      </c>
      <c r="G42" s="139" t="s">
        <v>145</v>
      </c>
      <c r="H42" s="141">
        <v>0.41520000000000001</v>
      </c>
      <c r="I42" s="140" t="s">
        <v>173</v>
      </c>
      <c r="J42" s="142" t="s">
        <v>174</v>
      </c>
    </row>
    <row r="43" spans="2:10" x14ac:dyDescent="0.2">
      <c r="B43" s="143" t="s">
        <v>189</v>
      </c>
      <c r="C43" s="144" t="s">
        <v>190</v>
      </c>
      <c r="D43" s="145" t="s">
        <v>104</v>
      </c>
      <c r="E43" s="144" t="s">
        <v>105</v>
      </c>
      <c r="F43" s="145" t="s">
        <v>144</v>
      </c>
      <c r="G43" s="144" t="s">
        <v>145</v>
      </c>
      <c r="H43" s="146">
        <v>0.77390000000000003</v>
      </c>
      <c r="I43" s="145" t="s">
        <v>173</v>
      </c>
      <c r="J43" s="147" t="s">
        <v>174</v>
      </c>
    </row>
    <row r="44" spans="2:10" x14ac:dyDescent="0.2">
      <c r="B44" s="133" t="s">
        <v>191</v>
      </c>
      <c r="C44" s="134" t="s">
        <v>192</v>
      </c>
      <c r="D44" s="135" t="s">
        <v>104</v>
      </c>
      <c r="E44" s="134" t="s">
        <v>105</v>
      </c>
      <c r="F44" s="135" t="s">
        <v>144</v>
      </c>
      <c r="G44" s="134" t="s">
        <v>145</v>
      </c>
      <c r="H44" s="136">
        <v>3.0183</v>
      </c>
      <c r="I44" s="135" t="s">
        <v>144</v>
      </c>
      <c r="J44" s="137" t="s">
        <v>146</v>
      </c>
    </row>
    <row r="45" spans="2:10" x14ac:dyDescent="0.2">
      <c r="B45" s="133" t="s">
        <v>193</v>
      </c>
      <c r="C45" s="134" t="s">
        <v>194</v>
      </c>
      <c r="D45" s="135" t="s">
        <v>108</v>
      </c>
      <c r="E45" s="134" t="s">
        <v>136</v>
      </c>
      <c r="F45" s="135" t="s">
        <v>144</v>
      </c>
      <c r="G45" s="134" t="s">
        <v>145</v>
      </c>
      <c r="H45" s="136">
        <v>12.3643</v>
      </c>
      <c r="I45" s="135" t="s">
        <v>144</v>
      </c>
      <c r="J45" s="137" t="s">
        <v>146</v>
      </c>
    </row>
    <row r="46" spans="2:10" x14ac:dyDescent="0.2">
      <c r="B46" s="133" t="s">
        <v>195</v>
      </c>
      <c r="C46" s="134" t="s">
        <v>196</v>
      </c>
      <c r="D46" s="135" t="s">
        <v>104</v>
      </c>
      <c r="E46" s="134" t="s">
        <v>105</v>
      </c>
      <c r="F46" s="135" t="s">
        <v>144</v>
      </c>
      <c r="G46" s="134" t="s">
        <v>145</v>
      </c>
      <c r="H46" s="136">
        <v>1.2885</v>
      </c>
      <c r="I46" s="135" t="s">
        <v>173</v>
      </c>
      <c r="J46" s="137" t="s">
        <v>174</v>
      </c>
    </row>
    <row r="47" spans="2:10" x14ac:dyDescent="0.2">
      <c r="B47" s="138" t="s">
        <v>197</v>
      </c>
      <c r="C47" s="139" t="s">
        <v>198</v>
      </c>
      <c r="D47" s="140" t="s">
        <v>108</v>
      </c>
      <c r="E47" s="139" t="s">
        <v>136</v>
      </c>
      <c r="F47" s="140" t="s">
        <v>144</v>
      </c>
      <c r="G47" s="139" t="s">
        <v>145</v>
      </c>
      <c r="H47" s="141">
        <v>3.9045999999999998</v>
      </c>
      <c r="I47" s="140" t="s">
        <v>144</v>
      </c>
      <c r="J47" s="142" t="s">
        <v>146</v>
      </c>
    </row>
    <row r="48" spans="2:10" x14ac:dyDescent="0.2">
      <c r="B48" s="143" t="s">
        <v>199</v>
      </c>
      <c r="C48" s="144" t="s">
        <v>200</v>
      </c>
      <c r="D48" s="145" t="s">
        <v>108</v>
      </c>
      <c r="E48" s="144" t="s">
        <v>136</v>
      </c>
      <c r="F48" s="145" t="s">
        <v>144</v>
      </c>
      <c r="G48" s="144" t="s">
        <v>145</v>
      </c>
      <c r="H48" s="146">
        <v>19.741199999999999</v>
      </c>
      <c r="I48" s="145" t="s">
        <v>144</v>
      </c>
      <c r="J48" s="147" t="s">
        <v>146</v>
      </c>
    </row>
    <row r="49" spans="2:10" x14ac:dyDescent="0.2">
      <c r="B49" s="133" t="s">
        <v>201</v>
      </c>
      <c r="C49" s="134" t="s">
        <v>202</v>
      </c>
      <c r="D49" s="135" t="s">
        <v>108</v>
      </c>
      <c r="E49" s="134" t="s">
        <v>136</v>
      </c>
      <c r="F49" s="135" t="s">
        <v>106</v>
      </c>
      <c r="G49" s="134" t="s">
        <v>107</v>
      </c>
      <c r="H49" s="136">
        <v>3.2749000000000001</v>
      </c>
      <c r="I49" s="135" t="s">
        <v>108</v>
      </c>
      <c r="J49" s="137" t="s">
        <v>109</v>
      </c>
    </row>
    <row r="50" spans="2:10" x14ac:dyDescent="0.2">
      <c r="B50" s="133" t="s">
        <v>203</v>
      </c>
      <c r="C50" s="134" t="s">
        <v>204</v>
      </c>
      <c r="D50" s="135" t="s">
        <v>108</v>
      </c>
      <c r="E50" s="134" t="s">
        <v>136</v>
      </c>
      <c r="F50" s="135" t="s">
        <v>144</v>
      </c>
      <c r="G50" s="134" t="s">
        <v>145</v>
      </c>
      <c r="H50" s="136">
        <v>28.0746</v>
      </c>
      <c r="I50" s="135" t="s">
        <v>144</v>
      </c>
      <c r="J50" s="137" t="s">
        <v>146</v>
      </c>
    </row>
    <row r="51" spans="2:10" x14ac:dyDescent="0.2">
      <c r="B51" s="133" t="s">
        <v>205</v>
      </c>
      <c r="C51" s="134" t="s">
        <v>206</v>
      </c>
      <c r="D51" s="135" t="s">
        <v>108</v>
      </c>
      <c r="E51" s="134" t="s">
        <v>136</v>
      </c>
      <c r="F51" s="135" t="s">
        <v>144</v>
      </c>
      <c r="G51" s="134" t="s">
        <v>145</v>
      </c>
      <c r="H51" s="136">
        <v>15.0754</v>
      </c>
      <c r="I51" s="135" t="s">
        <v>144</v>
      </c>
      <c r="J51" s="137" t="s">
        <v>146</v>
      </c>
    </row>
    <row r="52" spans="2:10" x14ac:dyDescent="0.2">
      <c r="B52" s="138" t="s">
        <v>207</v>
      </c>
      <c r="C52" s="139" t="s">
        <v>208</v>
      </c>
      <c r="D52" s="140" t="s">
        <v>108</v>
      </c>
      <c r="E52" s="139" t="s">
        <v>136</v>
      </c>
      <c r="F52" s="140" t="s">
        <v>209</v>
      </c>
      <c r="G52" s="139" t="s">
        <v>210</v>
      </c>
      <c r="H52" s="141">
        <v>5.9345999999999997</v>
      </c>
      <c r="I52" s="140" t="s">
        <v>211</v>
      </c>
      <c r="J52" s="142" t="s">
        <v>212</v>
      </c>
    </row>
    <row r="53" spans="2:10" x14ac:dyDescent="0.2">
      <c r="B53" s="143" t="s">
        <v>213</v>
      </c>
      <c r="C53" s="144" t="s">
        <v>214</v>
      </c>
      <c r="D53" s="145" t="s">
        <v>116</v>
      </c>
      <c r="E53" s="144" t="s">
        <v>117</v>
      </c>
      <c r="F53" s="145" t="s">
        <v>116</v>
      </c>
      <c r="G53" s="144" t="s">
        <v>215</v>
      </c>
      <c r="H53" s="146">
        <v>0.17399999999999999</v>
      </c>
      <c r="I53" s="145" t="s">
        <v>116</v>
      </c>
      <c r="J53" s="147" t="s">
        <v>216</v>
      </c>
    </row>
    <row r="54" spans="2:10" x14ac:dyDescent="0.2">
      <c r="B54" s="133" t="s">
        <v>217</v>
      </c>
      <c r="C54" s="134" t="s">
        <v>218</v>
      </c>
      <c r="D54" s="135" t="s">
        <v>108</v>
      </c>
      <c r="E54" s="134" t="s">
        <v>136</v>
      </c>
      <c r="F54" s="135" t="s">
        <v>116</v>
      </c>
      <c r="G54" s="134" t="s">
        <v>215</v>
      </c>
      <c r="H54" s="136">
        <v>1.0183</v>
      </c>
      <c r="I54" s="135" t="s">
        <v>209</v>
      </c>
      <c r="J54" s="137" t="s">
        <v>219</v>
      </c>
    </row>
    <row r="55" spans="2:10" x14ac:dyDescent="0.2">
      <c r="B55" s="133" t="s">
        <v>220</v>
      </c>
      <c r="C55" s="134" t="s">
        <v>221</v>
      </c>
      <c r="D55" s="135" t="s">
        <v>108</v>
      </c>
      <c r="E55" s="134" t="s">
        <v>136</v>
      </c>
      <c r="F55" s="135" t="s">
        <v>116</v>
      </c>
      <c r="G55" s="134" t="s">
        <v>215</v>
      </c>
      <c r="H55" s="136">
        <v>3.1745999999999999</v>
      </c>
      <c r="I55" s="135" t="s">
        <v>209</v>
      </c>
      <c r="J55" s="137" t="s">
        <v>219</v>
      </c>
    </row>
    <row r="56" spans="2:10" x14ac:dyDescent="0.2">
      <c r="B56" s="133" t="s">
        <v>222</v>
      </c>
      <c r="C56" s="134" t="s">
        <v>223</v>
      </c>
      <c r="D56" s="135" t="s">
        <v>108</v>
      </c>
      <c r="E56" s="134" t="s">
        <v>136</v>
      </c>
      <c r="F56" s="135" t="s">
        <v>116</v>
      </c>
      <c r="G56" s="134" t="s">
        <v>215</v>
      </c>
      <c r="H56" s="136">
        <v>3.0228000000000002</v>
      </c>
      <c r="I56" s="135" t="s">
        <v>116</v>
      </c>
      <c r="J56" s="137" t="s">
        <v>216</v>
      </c>
    </row>
    <row r="57" spans="2:10" x14ac:dyDescent="0.2">
      <c r="B57" s="138" t="s">
        <v>224</v>
      </c>
      <c r="C57" s="139" t="s">
        <v>225</v>
      </c>
      <c r="D57" s="140" t="s">
        <v>116</v>
      </c>
      <c r="E57" s="139" t="s">
        <v>117</v>
      </c>
      <c r="F57" s="140" t="s">
        <v>116</v>
      </c>
      <c r="G57" s="139" t="s">
        <v>215</v>
      </c>
      <c r="H57" s="141">
        <v>5.7599999999999998E-2</v>
      </c>
      <c r="I57" s="140" t="s">
        <v>226</v>
      </c>
      <c r="J57" s="142" t="s">
        <v>227</v>
      </c>
    </row>
    <row r="58" spans="2:10" x14ac:dyDescent="0.2">
      <c r="B58" s="143" t="s">
        <v>228</v>
      </c>
      <c r="C58" s="144" t="s">
        <v>229</v>
      </c>
      <c r="D58" s="145" t="s">
        <v>104</v>
      </c>
      <c r="E58" s="144" t="s">
        <v>105</v>
      </c>
      <c r="F58" s="145" t="s">
        <v>116</v>
      </c>
      <c r="G58" s="144" t="s">
        <v>215</v>
      </c>
      <c r="H58" s="146">
        <v>1.7835000000000001</v>
      </c>
      <c r="I58" s="145" t="s">
        <v>116</v>
      </c>
      <c r="J58" s="147" t="s">
        <v>216</v>
      </c>
    </row>
    <row r="59" spans="2:10" x14ac:dyDescent="0.2">
      <c r="B59" s="133" t="s">
        <v>230</v>
      </c>
      <c r="C59" s="134" t="s">
        <v>231</v>
      </c>
      <c r="D59" s="135" t="s">
        <v>104</v>
      </c>
      <c r="E59" s="134" t="s">
        <v>105</v>
      </c>
      <c r="F59" s="135" t="s">
        <v>116</v>
      </c>
      <c r="G59" s="134" t="s">
        <v>215</v>
      </c>
      <c r="H59" s="136">
        <v>1.6802999999999999</v>
      </c>
      <c r="I59" s="135" t="s">
        <v>108</v>
      </c>
      <c r="J59" s="137" t="s">
        <v>109</v>
      </c>
    </row>
    <row r="60" spans="2:10" x14ac:dyDescent="0.2">
      <c r="B60" s="133" t="s">
        <v>232</v>
      </c>
      <c r="C60" s="134" t="s">
        <v>233</v>
      </c>
      <c r="D60" s="135" t="s">
        <v>108</v>
      </c>
      <c r="E60" s="134" t="s">
        <v>136</v>
      </c>
      <c r="F60" s="135" t="s">
        <v>234</v>
      </c>
      <c r="G60" s="134" t="s">
        <v>235</v>
      </c>
      <c r="H60" s="136">
        <v>3.9053</v>
      </c>
      <c r="I60" s="135" t="s">
        <v>236</v>
      </c>
      <c r="J60" s="137" t="s">
        <v>237</v>
      </c>
    </row>
    <row r="61" spans="2:10" x14ac:dyDescent="0.2">
      <c r="B61" s="133" t="s">
        <v>238</v>
      </c>
      <c r="C61" s="134" t="s">
        <v>239</v>
      </c>
      <c r="D61" s="135" t="s">
        <v>108</v>
      </c>
      <c r="E61" s="134" t="s">
        <v>136</v>
      </c>
      <c r="F61" s="135" t="s">
        <v>234</v>
      </c>
      <c r="G61" s="134" t="s">
        <v>235</v>
      </c>
      <c r="H61" s="136">
        <v>8.5173000000000005</v>
      </c>
      <c r="I61" s="135" t="s">
        <v>236</v>
      </c>
      <c r="J61" s="137" t="s">
        <v>237</v>
      </c>
    </row>
    <row r="62" spans="2:10" x14ac:dyDescent="0.2">
      <c r="B62" s="138" t="s">
        <v>240</v>
      </c>
      <c r="C62" s="139" t="s">
        <v>241</v>
      </c>
      <c r="D62" s="140" t="s">
        <v>108</v>
      </c>
      <c r="E62" s="139" t="s">
        <v>136</v>
      </c>
      <c r="F62" s="140" t="s">
        <v>116</v>
      </c>
      <c r="G62" s="139" t="s">
        <v>215</v>
      </c>
      <c r="H62" s="141">
        <v>6.1586999999999996</v>
      </c>
      <c r="I62" s="140" t="s">
        <v>116</v>
      </c>
      <c r="J62" s="142" t="s">
        <v>216</v>
      </c>
    </row>
    <row r="63" spans="2:10" x14ac:dyDescent="0.2">
      <c r="B63" s="143" t="s">
        <v>242</v>
      </c>
      <c r="C63" s="144" t="s">
        <v>243</v>
      </c>
      <c r="D63" s="145" t="s">
        <v>108</v>
      </c>
      <c r="E63" s="144" t="s">
        <v>136</v>
      </c>
      <c r="F63" s="145" t="s">
        <v>116</v>
      </c>
      <c r="G63" s="144" t="s">
        <v>215</v>
      </c>
      <c r="H63" s="146">
        <v>3.4674999999999998</v>
      </c>
      <c r="I63" s="145" t="s">
        <v>108</v>
      </c>
      <c r="J63" s="147" t="s">
        <v>109</v>
      </c>
    </row>
    <row r="64" spans="2:10" x14ac:dyDescent="0.2">
      <c r="B64" s="133" t="s">
        <v>244</v>
      </c>
      <c r="C64" s="134" t="s">
        <v>245</v>
      </c>
      <c r="D64" s="135" t="s">
        <v>108</v>
      </c>
      <c r="E64" s="134" t="s">
        <v>136</v>
      </c>
      <c r="F64" s="135" t="s">
        <v>246</v>
      </c>
      <c r="G64" s="134" t="s">
        <v>247</v>
      </c>
      <c r="H64" s="136">
        <v>10.821999999999999</v>
      </c>
      <c r="I64" s="135" t="s">
        <v>108</v>
      </c>
      <c r="J64" s="137" t="s">
        <v>109</v>
      </c>
    </row>
    <row r="65" spans="2:10" x14ac:dyDescent="0.2">
      <c r="B65" s="133" t="s">
        <v>248</v>
      </c>
      <c r="C65" s="134" t="s">
        <v>249</v>
      </c>
      <c r="D65" s="135" t="s">
        <v>104</v>
      </c>
      <c r="E65" s="134" t="s">
        <v>105</v>
      </c>
      <c r="F65" s="135" t="s">
        <v>209</v>
      </c>
      <c r="G65" s="134" t="s">
        <v>210</v>
      </c>
      <c r="H65" s="136">
        <v>2.6456</v>
      </c>
      <c r="I65" s="135" t="s">
        <v>250</v>
      </c>
      <c r="J65" s="137" t="s">
        <v>251</v>
      </c>
    </row>
    <row r="66" spans="2:10" x14ac:dyDescent="0.2">
      <c r="B66" s="133" t="s">
        <v>252</v>
      </c>
      <c r="C66" s="134" t="s">
        <v>253</v>
      </c>
      <c r="D66" s="135" t="s">
        <v>104</v>
      </c>
      <c r="E66" s="134" t="s">
        <v>105</v>
      </c>
      <c r="F66" s="135" t="s">
        <v>209</v>
      </c>
      <c r="G66" s="134" t="s">
        <v>210</v>
      </c>
      <c r="H66" s="136">
        <v>1.8506</v>
      </c>
      <c r="I66" s="135" t="s">
        <v>254</v>
      </c>
      <c r="J66" s="137" t="s">
        <v>255</v>
      </c>
    </row>
    <row r="67" spans="2:10" x14ac:dyDescent="0.2">
      <c r="B67" s="138" t="s">
        <v>256</v>
      </c>
      <c r="C67" s="139" t="s">
        <v>257</v>
      </c>
      <c r="D67" s="140" t="s">
        <v>104</v>
      </c>
      <c r="E67" s="139" t="s">
        <v>105</v>
      </c>
      <c r="F67" s="140" t="s">
        <v>209</v>
      </c>
      <c r="G67" s="139" t="s">
        <v>210</v>
      </c>
      <c r="H67" s="141">
        <v>1.2432000000000001</v>
      </c>
      <c r="I67" s="140" t="s">
        <v>254</v>
      </c>
      <c r="J67" s="142" t="s">
        <v>255</v>
      </c>
    </row>
    <row r="68" spans="2:10" x14ac:dyDescent="0.2">
      <c r="B68" s="143" t="s">
        <v>258</v>
      </c>
      <c r="C68" s="144" t="s">
        <v>259</v>
      </c>
      <c r="D68" s="145" t="s">
        <v>108</v>
      </c>
      <c r="E68" s="144" t="s">
        <v>136</v>
      </c>
      <c r="F68" s="145" t="s">
        <v>209</v>
      </c>
      <c r="G68" s="144" t="s">
        <v>210</v>
      </c>
      <c r="H68" s="146">
        <v>6.2141000000000002</v>
      </c>
      <c r="I68" s="145" t="s">
        <v>254</v>
      </c>
      <c r="J68" s="147" t="s">
        <v>255</v>
      </c>
    </row>
    <row r="69" spans="2:10" x14ac:dyDescent="0.2">
      <c r="B69" s="133" t="s">
        <v>260</v>
      </c>
      <c r="C69" s="134" t="s">
        <v>261</v>
      </c>
      <c r="D69" s="135" t="s">
        <v>108</v>
      </c>
      <c r="E69" s="134" t="s">
        <v>136</v>
      </c>
      <c r="F69" s="135" t="s">
        <v>209</v>
      </c>
      <c r="G69" s="134" t="s">
        <v>210</v>
      </c>
      <c r="H69" s="136">
        <v>3.5327999999999999</v>
      </c>
      <c r="I69" s="135" t="s">
        <v>211</v>
      </c>
      <c r="J69" s="137" t="s">
        <v>212</v>
      </c>
    </row>
    <row r="70" spans="2:10" x14ac:dyDescent="0.2">
      <c r="B70" s="133" t="s">
        <v>262</v>
      </c>
      <c r="C70" s="134" t="s">
        <v>263</v>
      </c>
      <c r="D70" s="135" t="s">
        <v>108</v>
      </c>
      <c r="E70" s="134" t="s">
        <v>136</v>
      </c>
      <c r="F70" s="135" t="s">
        <v>209</v>
      </c>
      <c r="G70" s="134" t="s">
        <v>210</v>
      </c>
      <c r="H70" s="136">
        <v>10.420500000000001</v>
      </c>
      <c r="I70" s="135" t="s">
        <v>254</v>
      </c>
      <c r="J70" s="137" t="s">
        <v>255</v>
      </c>
    </row>
    <row r="71" spans="2:10" x14ac:dyDescent="0.2">
      <c r="B71" s="133" t="s">
        <v>264</v>
      </c>
      <c r="C71" s="134" t="s">
        <v>265</v>
      </c>
      <c r="D71" s="135" t="s">
        <v>116</v>
      </c>
      <c r="E71" s="134" t="s">
        <v>117</v>
      </c>
      <c r="F71" s="135" t="s">
        <v>209</v>
      </c>
      <c r="G71" s="134" t="s">
        <v>210</v>
      </c>
      <c r="H71" s="136">
        <v>0.27950000000000003</v>
      </c>
      <c r="I71" s="135" t="s">
        <v>246</v>
      </c>
      <c r="J71" s="137" t="s">
        <v>266</v>
      </c>
    </row>
    <row r="72" spans="2:10" x14ac:dyDescent="0.2">
      <c r="B72" s="138" t="s">
        <v>267</v>
      </c>
      <c r="C72" s="139" t="s">
        <v>268</v>
      </c>
      <c r="D72" s="140" t="s">
        <v>269</v>
      </c>
      <c r="E72" s="139" t="s">
        <v>270</v>
      </c>
      <c r="F72" s="140" t="s">
        <v>209</v>
      </c>
      <c r="G72" s="139" t="s">
        <v>210</v>
      </c>
      <c r="H72" s="141">
        <v>0.73040000000000005</v>
      </c>
      <c r="I72" s="140" t="s">
        <v>246</v>
      </c>
      <c r="J72" s="142" t="s">
        <v>266</v>
      </c>
    </row>
    <row r="73" spans="2:10" x14ac:dyDescent="0.2">
      <c r="B73" s="143" t="s">
        <v>271</v>
      </c>
      <c r="C73" s="144" t="s">
        <v>272</v>
      </c>
      <c r="D73" s="145" t="s">
        <v>108</v>
      </c>
      <c r="E73" s="144" t="s">
        <v>136</v>
      </c>
      <c r="F73" s="145" t="s">
        <v>209</v>
      </c>
      <c r="G73" s="144" t="s">
        <v>210</v>
      </c>
      <c r="H73" s="146">
        <v>29.4785</v>
      </c>
      <c r="I73" s="145" t="s">
        <v>250</v>
      </c>
      <c r="J73" s="147" t="s">
        <v>251</v>
      </c>
    </row>
    <row r="74" spans="2:10" x14ac:dyDescent="0.2">
      <c r="B74" s="133" t="s">
        <v>273</v>
      </c>
      <c r="C74" s="134" t="s">
        <v>274</v>
      </c>
      <c r="D74" s="135" t="s">
        <v>104</v>
      </c>
      <c r="E74" s="134" t="s">
        <v>105</v>
      </c>
      <c r="F74" s="135" t="s">
        <v>209</v>
      </c>
      <c r="G74" s="134" t="s">
        <v>210</v>
      </c>
      <c r="H74" s="136">
        <v>3.5739999999999998</v>
      </c>
      <c r="I74" s="135" t="s">
        <v>254</v>
      </c>
      <c r="J74" s="137" t="s">
        <v>255</v>
      </c>
    </row>
    <row r="75" spans="2:10" x14ac:dyDescent="0.2">
      <c r="B75" s="133" t="s">
        <v>275</v>
      </c>
      <c r="C75" s="134" t="s">
        <v>276</v>
      </c>
      <c r="D75" s="135" t="s">
        <v>104</v>
      </c>
      <c r="E75" s="134" t="s">
        <v>105</v>
      </c>
      <c r="F75" s="135" t="s">
        <v>209</v>
      </c>
      <c r="G75" s="134" t="s">
        <v>210</v>
      </c>
      <c r="H75" s="136">
        <v>4.0689000000000002</v>
      </c>
      <c r="I75" s="135" t="s">
        <v>277</v>
      </c>
      <c r="J75" s="137" t="s">
        <v>278</v>
      </c>
    </row>
    <row r="76" spans="2:10" x14ac:dyDescent="0.2">
      <c r="B76" s="133" t="s">
        <v>279</v>
      </c>
      <c r="C76" s="134" t="s">
        <v>280</v>
      </c>
      <c r="D76" s="135" t="s">
        <v>108</v>
      </c>
      <c r="E76" s="134" t="s">
        <v>136</v>
      </c>
      <c r="F76" s="135" t="s">
        <v>209</v>
      </c>
      <c r="G76" s="134" t="s">
        <v>210</v>
      </c>
      <c r="H76" s="136">
        <v>18.041799999999999</v>
      </c>
      <c r="I76" s="135" t="s">
        <v>254</v>
      </c>
      <c r="J76" s="137" t="s">
        <v>255</v>
      </c>
    </row>
    <row r="77" spans="2:10" x14ac:dyDescent="0.2">
      <c r="B77" s="138" t="s">
        <v>281</v>
      </c>
      <c r="C77" s="139" t="s">
        <v>282</v>
      </c>
      <c r="D77" s="140" t="s">
        <v>108</v>
      </c>
      <c r="E77" s="139" t="s">
        <v>136</v>
      </c>
      <c r="F77" s="140" t="s">
        <v>209</v>
      </c>
      <c r="G77" s="139" t="s">
        <v>210</v>
      </c>
      <c r="H77" s="141">
        <v>13.2714</v>
      </c>
      <c r="I77" s="140" t="s">
        <v>250</v>
      </c>
      <c r="J77" s="142" t="s">
        <v>251</v>
      </c>
    </row>
    <row r="78" spans="2:10" x14ac:dyDescent="0.2">
      <c r="B78" s="143" t="s">
        <v>283</v>
      </c>
      <c r="C78" s="144" t="s">
        <v>284</v>
      </c>
      <c r="D78" s="145" t="s">
        <v>108</v>
      </c>
      <c r="E78" s="144" t="s">
        <v>136</v>
      </c>
      <c r="F78" s="145" t="s">
        <v>209</v>
      </c>
      <c r="G78" s="144" t="s">
        <v>210</v>
      </c>
      <c r="H78" s="146">
        <v>12.1867</v>
      </c>
      <c r="I78" s="145" t="s">
        <v>250</v>
      </c>
      <c r="J78" s="147" t="s">
        <v>251</v>
      </c>
    </row>
    <row r="79" spans="2:10" x14ac:dyDescent="0.2">
      <c r="B79" s="133" t="s">
        <v>285</v>
      </c>
      <c r="C79" s="134" t="s">
        <v>286</v>
      </c>
      <c r="D79" s="135" t="s">
        <v>104</v>
      </c>
      <c r="E79" s="134" t="s">
        <v>105</v>
      </c>
      <c r="F79" s="135" t="s">
        <v>209</v>
      </c>
      <c r="G79" s="134" t="s">
        <v>210</v>
      </c>
      <c r="H79" s="136">
        <v>1.0710999999999999</v>
      </c>
      <c r="I79" s="135" t="s">
        <v>211</v>
      </c>
      <c r="J79" s="137" t="s">
        <v>212</v>
      </c>
    </row>
    <row r="80" spans="2:10" x14ac:dyDescent="0.2">
      <c r="B80" s="133" t="s">
        <v>287</v>
      </c>
      <c r="C80" s="134" t="s">
        <v>288</v>
      </c>
      <c r="D80" s="135" t="s">
        <v>108</v>
      </c>
      <c r="E80" s="134" t="s">
        <v>136</v>
      </c>
      <c r="F80" s="135" t="s">
        <v>209</v>
      </c>
      <c r="G80" s="134" t="s">
        <v>210</v>
      </c>
      <c r="H80" s="136">
        <v>6.7397</v>
      </c>
      <c r="I80" s="135" t="s">
        <v>211</v>
      </c>
      <c r="J80" s="137" t="s">
        <v>212</v>
      </c>
    </row>
    <row r="81" spans="2:10" x14ac:dyDescent="0.2">
      <c r="B81" s="133" t="s">
        <v>289</v>
      </c>
      <c r="C81" s="134" t="s">
        <v>290</v>
      </c>
      <c r="D81" s="135" t="s">
        <v>104</v>
      </c>
      <c r="E81" s="134" t="s">
        <v>105</v>
      </c>
      <c r="F81" s="135" t="s">
        <v>209</v>
      </c>
      <c r="G81" s="134" t="s">
        <v>210</v>
      </c>
      <c r="H81" s="136">
        <v>1.1855</v>
      </c>
      <c r="I81" s="135" t="s">
        <v>118</v>
      </c>
      <c r="J81" s="137" t="s">
        <v>119</v>
      </c>
    </row>
    <row r="82" spans="2:10" x14ac:dyDescent="0.2">
      <c r="B82" s="138" t="s">
        <v>291</v>
      </c>
      <c r="C82" s="139" t="s">
        <v>292</v>
      </c>
      <c r="D82" s="140" t="s">
        <v>104</v>
      </c>
      <c r="E82" s="139" t="s">
        <v>105</v>
      </c>
      <c r="F82" s="140" t="s">
        <v>209</v>
      </c>
      <c r="G82" s="139" t="s">
        <v>210</v>
      </c>
      <c r="H82" s="141">
        <v>1.0451999999999999</v>
      </c>
      <c r="I82" s="140" t="s">
        <v>246</v>
      </c>
      <c r="J82" s="142" t="s">
        <v>266</v>
      </c>
    </row>
    <row r="83" spans="2:10" x14ac:dyDescent="0.2">
      <c r="B83" s="143" t="s">
        <v>293</v>
      </c>
      <c r="C83" s="144" t="s">
        <v>294</v>
      </c>
      <c r="D83" s="145" t="s">
        <v>295</v>
      </c>
      <c r="E83" s="144" t="s">
        <v>296</v>
      </c>
      <c r="F83" s="145" t="s">
        <v>297</v>
      </c>
      <c r="G83" s="144" t="s">
        <v>227</v>
      </c>
      <c r="H83" s="146">
        <v>0.26319999999999999</v>
      </c>
      <c r="I83" s="145" t="s">
        <v>226</v>
      </c>
      <c r="J83" s="147" t="s">
        <v>227</v>
      </c>
    </row>
    <row r="84" spans="2:10" x14ac:dyDescent="0.2">
      <c r="B84" s="133" t="s">
        <v>298</v>
      </c>
      <c r="C84" s="134" t="s">
        <v>299</v>
      </c>
      <c r="D84" s="135" t="s">
        <v>108</v>
      </c>
      <c r="E84" s="134" t="s">
        <v>136</v>
      </c>
      <c r="F84" s="135" t="s">
        <v>209</v>
      </c>
      <c r="G84" s="134" t="s">
        <v>210</v>
      </c>
      <c r="H84" s="136">
        <v>10.745699999999999</v>
      </c>
      <c r="I84" s="135" t="s">
        <v>250</v>
      </c>
      <c r="J84" s="137" t="s">
        <v>251</v>
      </c>
    </row>
    <row r="85" spans="2:10" x14ac:dyDescent="0.2">
      <c r="B85" s="133" t="s">
        <v>300</v>
      </c>
      <c r="C85" s="134" t="s">
        <v>301</v>
      </c>
      <c r="D85" s="135" t="s">
        <v>108</v>
      </c>
      <c r="E85" s="134" t="s">
        <v>136</v>
      </c>
      <c r="F85" s="135" t="s">
        <v>209</v>
      </c>
      <c r="G85" s="134" t="s">
        <v>210</v>
      </c>
      <c r="H85" s="136">
        <v>37.383400000000002</v>
      </c>
      <c r="I85" s="135" t="s">
        <v>277</v>
      </c>
      <c r="J85" s="137" t="s">
        <v>278</v>
      </c>
    </row>
    <row r="86" spans="2:10" x14ac:dyDescent="0.2">
      <c r="B86" s="133" t="s">
        <v>302</v>
      </c>
      <c r="C86" s="134" t="s">
        <v>303</v>
      </c>
      <c r="D86" s="135" t="s">
        <v>108</v>
      </c>
      <c r="E86" s="134" t="s">
        <v>136</v>
      </c>
      <c r="F86" s="135" t="s">
        <v>209</v>
      </c>
      <c r="G86" s="134" t="s">
        <v>210</v>
      </c>
      <c r="H86" s="136">
        <v>13.8314</v>
      </c>
      <c r="I86" s="135" t="s">
        <v>277</v>
      </c>
      <c r="J86" s="137" t="s">
        <v>278</v>
      </c>
    </row>
    <row r="87" spans="2:10" x14ac:dyDescent="0.2">
      <c r="B87" s="138" t="s">
        <v>304</v>
      </c>
      <c r="C87" s="139" t="s">
        <v>305</v>
      </c>
      <c r="D87" s="140" t="s">
        <v>209</v>
      </c>
      <c r="E87" s="139" t="s">
        <v>306</v>
      </c>
      <c r="F87" s="140" t="s">
        <v>307</v>
      </c>
      <c r="G87" s="139" t="s">
        <v>308</v>
      </c>
      <c r="H87" s="141">
        <v>0</v>
      </c>
      <c r="I87" s="140" t="s">
        <v>309</v>
      </c>
      <c r="J87" s="142" t="s">
        <v>310</v>
      </c>
    </row>
    <row r="88" spans="2:10" x14ac:dyDescent="0.2">
      <c r="B88" s="143" t="s">
        <v>311</v>
      </c>
      <c r="C88" s="144" t="s">
        <v>312</v>
      </c>
      <c r="D88" s="145" t="s">
        <v>108</v>
      </c>
      <c r="E88" s="144" t="s">
        <v>136</v>
      </c>
      <c r="F88" s="145" t="s">
        <v>209</v>
      </c>
      <c r="G88" s="144" t="s">
        <v>210</v>
      </c>
      <c r="H88" s="146">
        <v>4.5876000000000001</v>
      </c>
      <c r="I88" s="145" t="s">
        <v>211</v>
      </c>
      <c r="J88" s="147" t="s">
        <v>212</v>
      </c>
    </row>
    <row r="89" spans="2:10" x14ac:dyDescent="0.2">
      <c r="B89" s="133" t="s">
        <v>313</v>
      </c>
      <c r="C89" s="134" t="s">
        <v>314</v>
      </c>
      <c r="D89" s="135" t="s">
        <v>108</v>
      </c>
      <c r="E89" s="134" t="s">
        <v>136</v>
      </c>
      <c r="F89" s="135" t="s">
        <v>209</v>
      </c>
      <c r="G89" s="134" t="s">
        <v>210</v>
      </c>
      <c r="H89" s="136">
        <v>29.423300000000001</v>
      </c>
      <c r="I89" s="135" t="s">
        <v>236</v>
      </c>
      <c r="J89" s="137" t="s">
        <v>237</v>
      </c>
    </row>
    <row r="90" spans="2:10" x14ac:dyDescent="0.2">
      <c r="B90" s="133" t="s">
        <v>315</v>
      </c>
      <c r="C90" s="134" t="s">
        <v>316</v>
      </c>
      <c r="D90" s="135" t="s">
        <v>108</v>
      </c>
      <c r="E90" s="134" t="s">
        <v>136</v>
      </c>
      <c r="F90" s="135" t="s">
        <v>209</v>
      </c>
      <c r="G90" s="134" t="s">
        <v>210</v>
      </c>
      <c r="H90" s="136">
        <v>18.3062</v>
      </c>
      <c r="I90" s="135" t="s">
        <v>236</v>
      </c>
      <c r="J90" s="137" t="s">
        <v>237</v>
      </c>
    </row>
    <row r="91" spans="2:10" x14ac:dyDescent="0.2">
      <c r="B91" s="133" t="s">
        <v>317</v>
      </c>
      <c r="C91" s="134" t="s">
        <v>318</v>
      </c>
      <c r="D91" s="135" t="s">
        <v>108</v>
      </c>
      <c r="E91" s="134" t="s">
        <v>136</v>
      </c>
      <c r="F91" s="135" t="s">
        <v>209</v>
      </c>
      <c r="G91" s="134" t="s">
        <v>210</v>
      </c>
      <c r="H91" s="136">
        <v>16.069800000000001</v>
      </c>
      <c r="I91" s="135" t="s">
        <v>211</v>
      </c>
      <c r="J91" s="137" t="s">
        <v>212</v>
      </c>
    </row>
    <row r="92" spans="2:10" x14ac:dyDescent="0.2">
      <c r="B92" s="138" t="s">
        <v>319</v>
      </c>
      <c r="C92" s="139" t="s">
        <v>320</v>
      </c>
      <c r="D92" s="140" t="s">
        <v>108</v>
      </c>
      <c r="E92" s="139" t="s">
        <v>136</v>
      </c>
      <c r="F92" s="140" t="s">
        <v>321</v>
      </c>
      <c r="G92" s="139" t="s">
        <v>322</v>
      </c>
      <c r="H92" s="141">
        <v>5.7911000000000001</v>
      </c>
      <c r="I92" s="140" t="s">
        <v>108</v>
      </c>
      <c r="J92" s="142" t="s">
        <v>109</v>
      </c>
    </row>
    <row r="93" spans="2:10" x14ac:dyDescent="0.2">
      <c r="B93" s="143" t="s">
        <v>323</v>
      </c>
      <c r="C93" s="144" t="s">
        <v>324</v>
      </c>
      <c r="D93" s="145" t="s">
        <v>108</v>
      </c>
      <c r="E93" s="144" t="s">
        <v>136</v>
      </c>
      <c r="F93" s="145" t="s">
        <v>246</v>
      </c>
      <c r="G93" s="144" t="s">
        <v>247</v>
      </c>
      <c r="H93" s="146">
        <v>6.1650999999999998</v>
      </c>
      <c r="I93" s="145" t="s">
        <v>108</v>
      </c>
      <c r="J93" s="147" t="s">
        <v>109</v>
      </c>
    </row>
    <row r="94" spans="2:10" x14ac:dyDescent="0.2">
      <c r="B94" s="133" t="s">
        <v>325</v>
      </c>
      <c r="C94" s="134" t="s">
        <v>326</v>
      </c>
      <c r="D94" s="135" t="s">
        <v>116</v>
      </c>
      <c r="E94" s="134" t="s">
        <v>117</v>
      </c>
      <c r="F94" s="135" t="s">
        <v>327</v>
      </c>
      <c r="G94" s="134" t="s">
        <v>328</v>
      </c>
      <c r="H94" s="136">
        <v>7.8100000000000003E-2</v>
      </c>
      <c r="I94" s="135" t="s">
        <v>309</v>
      </c>
      <c r="J94" s="137" t="s">
        <v>310</v>
      </c>
    </row>
    <row r="95" spans="2:10" x14ac:dyDescent="0.2">
      <c r="B95" s="133" t="s">
        <v>329</v>
      </c>
      <c r="C95" s="134" t="s">
        <v>330</v>
      </c>
      <c r="D95" s="135" t="s">
        <v>104</v>
      </c>
      <c r="E95" s="134" t="s">
        <v>105</v>
      </c>
      <c r="F95" s="135" t="s">
        <v>226</v>
      </c>
      <c r="G95" s="134" t="s">
        <v>331</v>
      </c>
      <c r="H95" s="136">
        <v>0.77829999999999999</v>
      </c>
      <c r="I95" s="135" t="s">
        <v>118</v>
      </c>
      <c r="J95" s="137" t="s">
        <v>119</v>
      </c>
    </row>
    <row r="96" spans="2:10" x14ac:dyDescent="0.2">
      <c r="B96" s="133" t="s">
        <v>332</v>
      </c>
      <c r="C96" s="134" t="s">
        <v>333</v>
      </c>
      <c r="D96" s="135" t="s">
        <v>104</v>
      </c>
      <c r="E96" s="134" t="s">
        <v>105</v>
      </c>
      <c r="F96" s="135" t="s">
        <v>226</v>
      </c>
      <c r="G96" s="134" t="s">
        <v>331</v>
      </c>
      <c r="H96" s="136">
        <v>0.49690000000000001</v>
      </c>
      <c r="I96" s="135" t="s">
        <v>118</v>
      </c>
      <c r="J96" s="137" t="s">
        <v>119</v>
      </c>
    </row>
    <row r="97" spans="2:10" x14ac:dyDescent="0.2">
      <c r="B97" s="138" t="s">
        <v>334</v>
      </c>
      <c r="C97" s="139" t="s">
        <v>335</v>
      </c>
      <c r="D97" s="140" t="s">
        <v>104</v>
      </c>
      <c r="E97" s="139" t="s">
        <v>105</v>
      </c>
      <c r="F97" s="140" t="s">
        <v>226</v>
      </c>
      <c r="G97" s="139" t="s">
        <v>331</v>
      </c>
      <c r="H97" s="141">
        <v>0.68110000000000004</v>
      </c>
      <c r="I97" s="140" t="s">
        <v>336</v>
      </c>
      <c r="J97" s="142" t="s">
        <v>337</v>
      </c>
    </row>
    <row r="98" spans="2:10" x14ac:dyDescent="0.2">
      <c r="B98" s="143" t="s">
        <v>338</v>
      </c>
      <c r="C98" s="144" t="s">
        <v>339</v>
      </c>
      <c r="D98" s="145" t="s">
        <v>104</v>
      </c>
      <c r="E98" s="144" t="s">
        <v>105</v>
      </c>
      <c r="F98" s="145" t="s">
        <v>226</v>
      </c>
      <c r="G98" s="144" t="s">
        <v>331</v>
      </c>
      <c r="H98" s="146">
        <v>2.7584</v>
      </c>
      <c r="I98" s="145" t="s">
        <v>336</v>
      </c>
      <c r="J98" s="147" t="s">
        <v>337</v>
      </c>
    </row>
    <row r="99" spans="2:10" x14ac:dyDescent="0.2">
      <c r="B99" s="133" t="s">
        <v>340</v>
      </c>
      <c r="C99" s="134" t="s">
        <v>341</v>
      </c>
      <c r="D99" s="135" t="s">
        <v>108</v>
      </c>
      <c r="E99" s="134" t="s">
        <v>136</v>
      </c>
      <c r="F99" s="135" t="s">
        <v>226</v>
      </c>
      <c r="G99" s="134" t="s">
        <v>331</v>
      </c>
      <c r="H99" s="136">
        <v>5.3601000000000001</v>
      </c>
      <c r="I99" s="135" t="s">
        <v>108</v>
      </c>
      <c r="J99" s="137" t="s">
        <v>109</v>
      </c>
    </row>
    <row r="100" spans="2:10" x14ac:dyDescent="0.2">
      <c r="B100" s="133" t="s">
        <v>342</v>
      </c>
      <c r="C100" s="134" t="s">
        <v>343</v>
      </c>
      <c r="D100" s="135" t="s">
        <v>116</v>
      </c>
      <c r="E100" s="134" t="s">
        <v>117</v>
      </c>
      <c r="F100" s="135" t="s">
        <v>344</v>
      </c>
      <c r="G100" s="134" t="s">
        <v>345</v>
      </c>
      <c r="H100" s="136">
        <v>5.8700000000000002E-2</v>
      </c>
      <c r="I100" s="135" t="s">
        <v>309</v>
      </c>
      <c r="J100" s="137" t="s">
        <v>310</v>
      </c>
    </row>
    <row r="101" spans="2:10" x14ac:dyDescent="0.2">
      <c r="B101" s="133" t="s">
        <v>346</v>
      </c>
      <c r="C101" s="134" t="s">
        <v>347</v>
      </c>
      <c r="D101" s="135" t="s">
        <v>104</v>
      </c>
      <c r="E101" s="134" t="s">
        <v>105</v>
      </c>
      <c r="F101" s="135" t="s">
        <v>226</v>
      </c>
      <c r="G101" s="134" t="s">
        <v>331</v>
      </c>
      <c r="H101" s="136">
        <v>0</v>
      </c>
      <c r="I101" s="135" t="s">
        <v>309</v>
      </c>
      <c r="J101" s="137" t="s">
        <v>310</v>
      </c>
    </row>
    <row r="102" spans="2:10" x14ac:dyDescent="0.2">
      <c r="B102" s="138" t="s">
        <v>348</v>
      </c>
      <c r="C102" s="139" t="s">
        <v>349</v>
      </c>
      <c r="D102" s="140" t="s">
        <v>295</v>
      </c>
      <c r="E102" s="139" t="s">
        <v>296</v>
      </c>
      <c r="F102" s="140" t="s">
        <v>297</v>
      </c>
      <c r="G102" s="139" t="s">
        <v>227</v>
      </c>
      <c r="H102" s="141">
        <v>0.28000000000000003</v>
      </c>
      <c r="I102" s="140" t="s">
        <v>226</v>
      </c>
      <c r="J102" s="142" t="s">
        <v>227</v>
      </c>
    </row>
    <row r="103" spans="2:10" x14ac:dyDescent="0.2">
      <c r="B103" s="143" t="s">
        <v>350</v>
      </c>
      <c r="C103" s="144" t="s">
        <v>351</v>
      </c>
      <c r="D103" s="145" t="s">
        <v>116</v>
      </c>
      <c r="E103" s="144" t="s">
        <v>117</v>
      </c>
      <c r="F103" s="145" t="s">
        <v>226</v>
      </c>
      <c r="G103" s="144" t="s">
        <v>331</v>
      </c>
      <c r="H103" s="146">
        <v>1.0104</v>
      </c>
      <c r="I103" s="145" t="s">
        <v>336</v>
      </c>
      <c r="J103" s="147" t="s">
        <v>337</v>
      </c>
    </row>
    <row r="104" spans="2:10" x14ac:dyDescent="0.2">
      <c r="B104" s="133" t="s">
        <v>352</v>
      </c>
      <c r="C104" s="134" t="s">
        <v>353</v>
      </c>
      <c r="D104" s="135" t="s">
        <v>108</v>
      </c>
      <c r="E104" s="134" t="s">
        <v>136</v>
      </c>
      <c r="F104" s="135" t="s">
        <v>226</v>
      </c>
      <c r="G104" s="134" t="s">
        <v>331</v>
      </c>
      <c r="H104" s="136">
        <v>75.634399999999999</v>
      </c>
      <c r="I104" s="135" t="s">
        <v>336</v>
      </c>
      <c r="J104" s="137" t="s">
        <v>337</v>
      </c>
    </row>
    <row r="105" spans="2:10" x14ac:dyDescent="0.2">
      <c r="B105" s="133" t="s">
        <v>354</v>
      </c>
      <c r="C105" s="134" t="s">
        <v>355</v>
      </c>
      <c r="D105" s="135" t="s">
        <v>108</v>
      </c>
      <c r="E105" s="134" t="s">
        <v>136</v>
      </c>
      <c r="F105" s="135" t="s">
        <v>209</v>
      </c>
      <c r="G105" s="134" t="s">
        <v>210</v>
      </c>
      <c r="H105" s="136">
        <v>24.334499999999998</v>
      </c>
      <c r="I105" s="135" t="s">
        <v>277</v>
      </c>
      <c r="J105" s="137" t="s">
        <v>278</v>
      </c>
    </row>
    <row r="106" spans="2:10" x14ac:dyDescent="0.2">
      <c r="B106" s="133" t="s">
        <v>356</v>
      </c>
      <c r="C106" s="134" t="s">
        <v>357</v>
      </c>
      <c r="D106" s="135" t="s">
        <v>108</v>
      </c>
      <c r="E106" s="134" t="s">
        <v>136</v>
      </c>
      <c r="F106" s="135" t="s">
        <v>209</v>
      </c>
      <c r="G106" s="134" t="s">
        <v>210</v>
      </c>
      <c r="H106" s="136">
        <v>27.6875</v>
      </c>
      <c r="I106" s="135" t="s">
        <v>254</v>
      </c>
      <c r="J106" s="137" t="s">
        <v>255</v>
      </c>
    </row>
    <row r="107" spans="2:10" x14ac:dyDescent="0.2">
      <c r="B107" s="138" t="s">
        <v>358</v>
      </c>
      <c r="C107" s="139" t="s">
        <v>359</v>
      </c>
      <c r="D107" s="140" t="s">
        <v>108</v>
      </c>
      <c r="E107" s="139" t="s">
        <v>136</v>
      </c>
      <c r="F107" s="140" t="s">
        <v>209</v>
      </c>
      <c r="G107" s="139" t="s">
        <v>210</v>
      </c>
      <c r="H107" s="141">
        <v>9.3309999999999995</v>
      </c>
      <c r="I107" s="140" t="s">
        <v>211</v>
      </c>
      <c r="J107" s="142" t="s">
        <v>212</v>
      </c>
    </row>
    <row r="108" spans="2:10" x14ac:dyDescent="0.2">
      <c r="B108" s="143" t="s">
        <v>360</v>
      </c>
      <c r="C108" s="144" t="s">
        <v>361</v>
      </c>
      <c r="D108" s="145" t="s">
        <v>104</v>
      </c>
      <c r="E108" s="144" t="s">
        <v>105</v>
      </c>
      <c r="F108" s="145" t="s">
        <v>226</v>
      </c>
      <c r="G108" s="144" t="s">
        <v>331</v>
      </c>
      <c r="H108" s="146">
        <v>2.7942</v>
      </c>
      <c r="I108" s="145" t="s">
        <v>336</v>
      </c>
      <c r="J108" s="147" t="s">
        <v>337</v>
      </c>
    </row>
    <row r="109" spans="2:10" x14ac:dyDescent="0.2">
      <c r="B109" s="133" t="s">
        <v>362</v>
      </c>
      <c r="C109" s="134" t="s">
        <v>363</v>
      </c>
      <c r="D109" s="135" t="s">
        <v>108</v>
      </c>
      <c r="E109" s="134" t="s">
        <v>136</v>
      </c>
      <c r="F109" s="135" t="s">
        <v>246</v>
      </c>
      <c r="G109" s="134" t="s">
        <v>247</v>
      </c>
      <c r="H109" s="136">
        <v>5.4789000000000003</v>
      </c>
      <c r="I109" s="135" t="s">
        <v>108</v>
      </c>
      <c r="J109" s="137" t="s">
        <v>109</v>
      </c>
    </row>
    <row r="110" spans="2:10" x14ac:dyDescent="0.2">
      <c r="B110" s="133" t="s">
        <v>364</v>
      </c>
      <c r="C110" s="134" t="s">
        <v>365</v>
      </c>
      <c r="D110" s="135" t="s">
        <v>108</v>
      </c>
      <c r="E110" s="134" t="s">
        <v>136</v>
      </c>
      <c r="F110" s="135" t="s">
        <v>246</v>
      </c>
      <c r="G110" s="134" t="s">
        <v>247</v>
      </c>
      <c r="H110" s="136">
        <v>5.9767999999999999</v>
      </c>
      <c r="I110" s="135" t="s">
        <v>108</v>
      </c>
      <c r="J110" s="137" t="s">
        <v>109</v>
      </c>
    </row>
    <row r="111" spans="2:10" x14ac:dyDescent="0.2">
      <c r="B111" s="133" t="s">
        <v>366</v>
      </c>
      <c r="C111" s="134" t="s">
        <v>367</v>
      </c>
      <c r="D111" s="135" t="s">
        <v>108</v>
      </c>
      <c r="E111" s="134" t="s">
        <v>136</v>
      </c>
      <c r="F111" s="135" t="s">
        <v>246</v>
      </c>
      <c r="G111" s="134" t="s">
        <v>247</v>
      </c>
      <c r="H111" s="136">
        <v>3.4765999999999999</v>
      </c>
      <c r="I111" s="135" t="s">
        <v>108</v>
      </c>
      <c r="J111" s="137" t="s">
        <v>109</v>
      </c>
    </row>
    <row r="112" spans="2:10" x14ac:dyDescent="0.2">
      <c r="B112" s="138" t="s">
        <v>368</v>
      </c>
      <c r="C112" s="139" t="s">
        <v>369</v>
      </c>
      <c r="D112" s="140" t="s">
        <v>108</v>
      </c>
      <c r="E112" s="139" t="s">
        <v>136</v>
      </c>
      <c r="F112" s="140" t="s">
        <v>246</v>
      </c>
      <c r="G112" s="139" t="s">
        <v>247</v>
      </c>
      <c r="H112" s="141">
        <v>6.4379999999999997</v>
      </c>
      <c r="I112" s="140" t="s">
        <v>108</v>
      </c>
      <c r="J112" s="142" t="s">
        <v>109</v>
      </c>
    </row>
    <row r="113" spans="2:10" x14ac:dyDescent="0.2">
      <c r="B113" s="143" t="s">
        <v>370</v>
      </c>
      <c r="C113" s="144" t="s">
        <v>371</v>
      </c>
      <c r="D113" s="145" t="s">
        <v>108</v>
      </c>
      <c r="E113" s="144" t="s">
        <v>136</v>
      </c>
      <c r="F113" s="145" t="s">
        <v>246</v>
      </c>
      <c r="G113" s="144" t="s">
        <v>247</v>
      </c>
      <c r="H113" s="146">
        <v>8.4786999999999999</v>
      </c>
      <c r="I113" s="145" t="s">
        <v>372</v>
      </c>
      <c r="J113" s="147" t="s">
        <v>373</v>
      </c>
    </row>
    <row r="114" spans="2:10" x14ac:dyDescent="0.2">
      <c r="B114" s="133" t="s">
        <v>374</v>
      </c>
      <c r="C114" s="134" t="s">
        <v>375</v>
      </c>
      <c r="D114" s="135" t="s">
        <v>116</v>
      </c>
      <c r="E114" s="134" t="s">
        <v>117</v>
      </c>
      <c r="F114" s="135" t="s">
        <v>246</v>
      </c>
      <c r="G114" s="134" t="s">
        <v>247</v>
      </c>
      <c r="H114" s="136">
        <v>0.65610000000000002</v>
      </c>
      <c r="I114" s="135" t="s">
        <v>108</v>
      </c>
      <c r="J114" s="137" t="s">
        <v>109</v>
      </c>
    </row>
    <row r="115" spans="2:10" x14ac:dyDescent="0.2">
      <c r="B115" s="133" t="s">
        <v>376</v>
      </c>
      <c r="C115" s="134" t="s">
        <v>377</v>
      </c>
      <c r="D115" s="135" t="s">
        <v>104</v>
      </c>
      <c r="E115" s="134" t="s">
        <v>105</v>
      </c>
      <c r="F115" s="135" t="s">
        <v>246</v>
      </c>
      <c r="G115" s="134" t="s">
        <v>247</v>
      </c>
      <c r="H115" s="136">
        <v>1.6267</v>
      </c>
      <c r="I115" s="135" t="s">
        <v>378</v>
      </c>
      <c r="J115" s="137" t="s">
        <v>379</v>
      </c>
    </row>
    <row r="116" spans="2:10" x14ac:dyDescent="0.2">
      <c r="B116" s="133" t="s">
        <v>380</v>
      </c>
      <c r="C116" s="134" t="s">
        <v>381</v>
      </c>
      <c r="D116" s="135" t="s">
        <v>104</v>
      </c>
      <c r="E116" s="134" t="s">
        <v>105</v>
      </c>
      <c r="F116" s="135" t="s">
        <v>246</v>
      </c>
      <c r="G116" s="134" t="s">
        <v>247</v>
      </c>
      <c r="H116" s="136">
        <v>3.3820999999999999</v>
      </c>
      <c r="I116" s="135" t="s">
        <v>378</v>
      </c>
      <c r="J116" s="137" t="s">
        <v>379</v>
      </c>
    </row>
    <row r="117" spans="2:10" x14ac:dyDescent="0.2">
      <c r="B117" s="138" t="s">
        <v>382</v>
      </c>
      <c r="C117" s="139" t="s">
        <v>383</v>
      </c>
      <c r="D117" s="140" t="s">
        <v>104</v>
      </c>
      <c r="E117" s="139" t="s">
        <v>105</v>
      </c>
      <c r="F117" s="140" t="s">
        <v>246</v>
      </c>
      <c r="G117" s="139" t="s">
        <v>247</v>
      </c>
      <c r="H117" s="141">
        <v>1.6621999999999999</v>
      </c>
      <c r="I117" s="140" t="s">
        <v>378</v>
      </c>
      <c r="J117" s="142" t="s">
        <v>379</v>
      </c>
    </row>
    <row r="118" spans="2:10" x14ac:dyDescent="0.2">
      <c r="B118" s="143" t="s">
        <v>384</v>
      </c>
      <c r="C118" s="144" t="s">
        <v>385</v>
      </c>
      <c r="D118" s="145" t="s">
        <v>104</v>
      </c>
      <c r="E118" s="144" t="s">
        <v>105</v>
      </c>
      <c r="F118" s="145" t="s">
        <v>246</v>
      </c>
      <c r="G118" s="144" t="s">
        <v>247</v>
      </c>
      <c r="H118" s="146">
        <v>3.4171</v>
      </c>
      <c r="I118" s="145" t="s">
        <v>378</v>
      </c>
      <c r="J118" s="147" t="s">
        <v>379</v>
      </c>
    </row>
    <row r="119" spans="2:10" x14ac:dyDescent="0.2">
      <c r="B119" s="133" t="s">
        <v>386</v>
      </c>
      <c r="C119" s="134" t="s">
        <v>387</v>
      </c>
      <c r="D119" s="135" t="s">
        <v>104</v>
      </c>
      <c r="E119" s="134" t="s">
        <v>105</v>
      </c>
      <c r="F119" s="135" t="s">
        <v>321</v>
      </c>
      <c r="G119" s="134" t="s">
        <v>322</v>
      </c>
      <c r="H119" s="136">
        <v>4.3197000000000001</v>
      </c>
      <c r="I119" s="135" t="s">
        <v>378</v>
      </c>
      <c r="J119" s="137" t="s">
        <v>379</v>
      </c>
    </row>
    <row r="120" spans="2:10" x14ac:dyDescent="0.2">
      <c r="B120" s="133" t="s">
        <v>388</v>
      </c>
      <c r="C120" s="134" t="s">
        <v>389</v>
      </c>
      <c r="D120" s="135" t="s">
        <v>108</v>
      </c>
      <c r="E120" s="134" t="s">
        <v>136</v>
      </c>
      <c r="F120" s="135" t="s">
        <v>246</v>
      </c>
      <c r="G120" s="134" t="s">
        <v>247</v>
      </c>
      <c r="H120" s="136">
        <v>2.4257</v>
      </c>
      <c r="I120" s="135" t="s">
        <v>108</v>
      </c>
      <c r="J120" s="137" t="s">
        <v>109</v>
      </c>
    </row>
    <row r="121" spans="2:10" x14ac:dyDescent="0.2">
      <c r="B121" s="133" t="s">
        <v>390</v>
      </c>
      <c r="C121" s="134" t="s">
        <v>391</v>
      </c>
      <c r="D121" s="135" t="s">
        <v>108</v>
      </c>
      <c r="E121" s="134" t="s">
        <v>136</v>
      </c>
      <c r="F121" s="135" t="s">
        <v>246</v>
      </c>
      <c r="G121" s="134" t="s">
        <v>247</v>
      </c>
      <c r="H121" s="136">
        <v>3.7942</v>
      </c>
      <c r="I121" s="135" t="s">
        <v>108</v>
      </c>
      <c r="J121" s="137" t="s">
        <v>109</v>
      </c>
    </row>
    <row r="122" spans="2:10" x14ac:dyDescent="0.2">
      <c r="B122" s="138" t="s">
        <v>392</v>
      </c>
      <c r="C122" s="139" t="s">
        <v>393</v>
      </c>
      <c r="D122" s="140" t="s">
        <v>104</v>
      </c>
      <c r="E122" s="139" t="s">
        <v>105</v>
      </c>
      <c r="F122" s="140" t="s">
        <v>246</v>
      </c>
      <c r="G122" s="139" t="s">
        <v>247</v>
      </c>
      <c r="H122" s="141">
        <v>1.2169000000000001</v>
      </c>
      <c r="I122" s="140" t="s">
        <v>108</v>
      </c>
      <c r="J122" s="142" t="s">
        <v>109</v>
      </c>
    </row>
    <row r="123" spans="2:10" x14ac:dyDescent="0.2">
      <c r="B123" s="143" t="s">
        <v>394</v>
      </c>
      <c r="C123" s="144" t="s">
        <v>395</v>
      </c>
      <c r="D123" s="145" t="s">
        <v>108</v>
      </c>
      <c r="E123" s="144" t="s">
        <v>136</v>
      </c>
      <c r="F123" s="145" t="s">
        <v>321</v>
      </c>
      <c r="G123" s="144" t="s">
        <v>322</v>
      </c>
      <c r="H123" s="146">
        <v>3.7361</v>
      </c>
      <c r="I123" s="145" t="s">
        <v>108</v>
      </c>
      <c r="J123" s="147" t="s">
        <v>109</v>
      </c>
    </row>
    <row r="124" spans="2:10" x14ac:dyDescent="0.2">
      <c r="B124" s="133" t="s">
        <v>396</v>
      </c>
      <c r="C124" s="134" t="s">
        <v>397</v>
      </c>
      <c r="D124" s="135" t="s">
        <v>108</v>
      </c>
      <c r="E124" s="134" t="s">
        <v>136</v>
      </c>
      <c r="F124" s="135" t="s">
        <v>321</v>
      </c>
      <c r="G124" s="134" t="s">
        <v>322</v>
      </c>
      <c r="H124" s="136">
        <v>9.1447000000000003</v>
      </c>
      <c r="I124" s="135" t="s">
        <v>108</v>
      </c>
      <c r="J124" s="137" t="s">
        <v>109</v>
      </c>
    </row>
    <row r="125" spans="2:10" x14ac:dyDescent="0.2">
      <c r="B125" s="133" t="s">
        <v>398</v>
      </c>
      <c r="C125" s="134" t="s">
        <v>399</v>
      </c>
      <c r="D125" s="135" t="s">
        <v>108</v>
      </c>
      <c r="E125" s="134" t="s">
        <v>136</v>
      </c>
      <c r="F125" s="135" t="s">
        <v>321</v>
      </c>
      <c r="G125" s="134" t="s">
        <v>322</v>
      </c>
      <c r="H125" s="136">
        <v>7.1856999999999998</v>
      </c>
      <c r="I125" s="135" t="s">
        <v>378</v>
      </c>
      <c r="J125" s="137" t="s">
        <v>379</v>
      </c>
    </row>
    <row r="126" spans="2:10" x14ac:dyDescent="0.2">
      <c r="B126" s="133" t="s">
        <v>400</v>
      </c>
      <c r="C126" s="134" t="s">
        <v>401</v>
      </c>
      <c r="D126" s="135" t="s">
        <v>108</v>
      </c>
      <c r="E126" s="134" t="s">
        <v>136</v>
      </c>
      <c r="F126" s="135" t="s">
        <v>246</v>
      </c>
      <c r="G126" s="134" t="s">
        <v>247</v>
      </c>
      <c r="H126" s="136">
        <v>6.3292999999999999</v>
      </c>
      <c r="I126" s="135" t="s">
        <v>378</v>
      </c>
      <c r="J126" s="137" t="s">
        <v>379</v>
      </c>
    </row>
    <row r="127" spans="2:10" x14ac:dyDescent="0.2">
      <c r="B127" s="138" t="s">
        <v>402</v>
      </c>
      <c r="C127" s="139" t="s">
        <v>403</v>
      </c>
      <c r="D127" s="140" t="s">
        <v>104</v>
      </c>
      <c r="E127" s="139" t="s">
        <v>105</v>
      </c>
      <c r="F127" s="140" t="s">
        <v>226</v>
      </c>
      <c r="G127" s="139" t="s">
        <v>331</v>
      </c>
      <c r="H127" s="141">
        <v>7.4837999999999996</v>
      </c>
      <c r="I127" s="140" t="s">
        <v>336</v>
      </c>
      <c r="J127" s="142" t="s">
        <v>337</v>
      </c>
    </row>
    <row r="128" spans="2:10" x14ac:dyDescent="0.2">
      <c r="B128" s="143" t="s">
        <v>404</v>
      </c>
      <c r="C128" s="144" t="s">
        <v>405</v>
      </c>
      <c r="D128" s="145" t="s">
        <v>116</v>
      </c>
      <c r="E128" s="144" t="s">
        <v>117</v>
      </c>
      <c r="F128" s="145" t="s">
        <v>406</v>
      </c>
      <c r="G128" s="144" t="s">
        <v>407</v>
      </c>
      <c r="H128" s="146">
        <v>9.4399999999999998E-2</v>
      </c>
      <c r="I128" s="145" t="s">
        <v>295</v>
      </c>
      <c r="J128" s="147" t="s">
        <v>408</v>
      </c>
    </row>
    <row r="129" spans="2:10" x14ac:dyDescent="0.2">
      <c r="B129" s="133" t="s">
        <v>409</v>
      </c>
      <c r="C129" s="134" t="s">
        <v>410</v>
      </c>
      <c r="D129" s="135" t="s">
        <v>116</v>
      </c>
      <c r="E129" s="134" t="s">
        <v>117</v>
      </c>
      <c r="F129" s="135" t="s">
        <v>295</v>
      </c>
      <c r="G129" s="134" t="s">
        <v>411</v>
      </c>
      <c r="H129" s="136">
        <v>0.16420000000000001</v>
      </c>
      <c r="I129" s="135" t="s">
        <v>412</v>
      </c>
      <c r="J129" s="137" t="s">
        <v>411</v>
      </c>
    </row>
    <row r="130" spans="2:10" x14ac:dyDescent="0.2">
      <c r="B130" s="133" t="s">
        <v>413</v>
      </c>
      <c r="C130" s="134" t="s">
        <v>414</v>
      </c>
      <c r="D130" s="135" t="s">
        <v>116</v>
      </c>
      <c r="E130" s="134" t="s">
        <v>117</v>
      </c>
      <c r="F130" s="135" t="s">
        <v>295</v>
      </c>
      <c r="G130" s="134" t="s">
        <v>411</v>
      </c>
      <c r="H130" s="136">
        <v>0.1409</v>
      </c>
      <c r="I130" s="135" t="s">
        <v>412</v>
      </c>
      <c r="J130" s="137" t="s">
        <v>411</v>
      </c>
    </row>
    <row r="131" spans="2:10" x14ac:dyDescent="0.2">
      <c r="B131" s="133" t="s">
        <v>415</v>
      </c>
      <c r="C131" s="134" t="s">
        <v>416</v>
      </c>
      <c r="D131" s="135" t="s">
        <v>116</v>
      </c>
      <c r="E131" s="134" t="s">
        <v>117</v>
      </c>
      <c r="F131" s="135" t="s">
        <v>277</v>
      </c>
      <c r="G131" s="134" t="s">
        <v>417</v>
      </c>
      <c r="H131" s="136">
        <v>0.14530000000000001</v>
      </c>
      <c r="I131" s="135" t="s">
        <v>297</v>
      </c>
      <c r="J131" s="137" t="s">
        <v>418</v>
      </c>
    </row>
    <row r="132" spans="2:10" x14ac:dyDescent="0.2">
      <c r="B132" s="138" t="s">
        <v>419</v>
      </c>
      <c r="C132" s="139" t="s">
        <v>420</v>
      </c>
      <c r="D132" s="140" t="s">
        <v>104</v>
      </c>
      <c r="E132" s="139" t="s">
        <v>105</v>
      </c>
      <c r="F132" s="140" t="s">
        <v>277</v>
      </c>
      <c r="G132" s="139" t="s">
        <v>417</v>
      </c>
      <c r="H132" s="141">
        <v>0.68059999999999998</v>
      </c>
      <c r="I132" s="140" t="s">
        <v>297</v>
      </c>
      <c r="J132" s="142" t="s">
        <v>418</v>
      </c>
    </row>
    <row r="133" spans="2:10" x14ac:dyDescent="0.2">
      <c r="B133" s="143" t="s">
        <v>421</v>
      </c>
      <c r="C133" s="144" t="s">
        <v>422</v>
      </c>
      <c r="D133" s="145" t="s">
        <v>108</v>
      </c>
      <c r="E133" s="144" t="s">
        <v>136</v>
      </c>
      <c r="F133" s="145" t="s">
        <v>277</v>
      </c>
      <c r="G133" s="144" t="s">
        <v>417</v>
      </c>
      <c r="H133" s="146">
        <v>4.8323</v>
      </c>
      <c r="I133" s="145" t="s">
        <v>344</v>
      </c>
      <c r="J133" s="147" t="s">
        <v>423</v>
      </c>
    </row>
    <row r="134" spans="2:10" x14ac:dyDescent="0.2">
      <c r="B134" s="133" t="s">
        <v>424</v>
      </c>
      <c r="C134" s="134" t="s">
        <v>425</v>
      </c>
      <c r="D134" s="135" t="s">
        <v>108</v>
      </c>
      <c r="E134" s="134" t="s">
        <v>136</v>
      </c>
      <c r="F134" s="135" t="s">
        <v>277</v>
      </c>
      <c r="G134" s="134" t="s">
        <v>417</v>
      </c>
      <c r="H134" s="136">
        <v>9.6428999999999991</v>
      </c>
      <c r="I134" s="135" t="s">
        <v>344</v>
      </c>
      <c r="J134" s="137" t="s">
        <v>423</v>
      </c>
    </row>
    <row r="135" spans="2:10" x14ac:dyDescent="0.2">
      <c r="B135" s="133" t="s">
        <v>426</v>
      </c>
      <c r="C135" s="134" t="s">
        <v>427</v>
      </c>
      <c r="D135" s="135" t="s">
        <v>104</v>
      </c>
      <c r="E135" s="134" t="s">
        <v>105</v>
      </c>
      <c r="F135" s="135" t="s">
        <v>277</v>
      </c>
      <c r="G135" s="134" t="s">
        <v>417</v>
      </c>
      <c r="H135" s="136">
        <v>1.3107</v>
      </c>
      <c r="I135" s="135" t="s">
        <v>428</v>
      </c>
      <c r="J135" s="137" t="s">
        <v>429</v>
      </c>
    </row>
    <row r="136" spans="2:10" x14ac:dyDescent="0.2">
      <c r="B136" s="133" t="s">
        <v>430</v>
      </c>
      <c r="C136" s="134" t="s">
        <v>431</v>
      </c>
      <c r="D136" s="135" t="s">
        <v>108</v>
      </c>
      <c r="E136" s="134" t="s">
        <v>136</v>
      </c>
      <c r="F136" s="135" t="s">
        <v>277</v>
      </c>
      <c r="G136" s="134" t="s">
        <v>417</v>
      </c>
      <c r="H136" s="136">
        <v>2.4695999999999998</v>
      </c>
      <c r="I136" s="135" t="s">
        <v>344</v>
      </c>
      <c r="J136" s="137" t="s">
        <v>423</v>
      </c>
    </row>
    <row r="137" spans="2:10" x14ac:dyDescent="0.2">
      <c r="B137" s="138" t="s">
        <v>432</v>
      </c>
      <c r="C137" s="139" t="s">
        <v>433</v>
      </c>
      <c r="D137" s="140" t="s">
        <v>108</v>
      </c>
      <c r="E137" s="139" t="s">
        <v>136</v>
      </c>
      <c r="F137" s="140" t="s">
        <v>277</v>
      </c>
      <c r="G137" s="139" t="s">
        <v>417</v>
      </c>
      <c r="H137" s="141">
        <v>4.883</v>
      </c>
      <c r="I137" s="140" t="s">
        <v>344</v>
      </c>
      <c r="J137" s="142" t="s">
        <v>423</v>
      </c>
    </row>
    <row r="138" spans="2:10" x14ac:dyDescent="0.2">
      <c r="B138" s="143" t="s">
        <v>434</v>
      </c>
      <c r="C138" s="144" t="s">
        <v>435</v>
      </c>
      <c r="D138" s="145" t="s">
        <v>108</v>
      </c>
      <c r="E138" s="144" t="s">
        <v>136</v>
      </c>
      <c r="F138" s="145" t="s">
        <v>277</v>
      </c>
      <c r="G138" s="144" t="s">
        <v>417</v>
      </c>
      <c r="H138" s="146">
        <v>11.492699999999999</v>
      </c>
      <c r="I138" s="145" t="s">
        <v>344</v>
      </c>
      <c r="J138" s="147" t="s">
        <v>423</v>
      </c>
    </row>
    <row r="139" spans="2:10" x14ac:dyDescent="0.2">
      <c r="B139" s="133" t="s">
        <v>436</v>
      </c>
      <c r="C139" s="134" t="s">
        <v>437</v>
      </c>
      <c r="D139" s="135" t="s">
        <v>108</v>
      </c>
      <c r="E139" s="134" t="s">
        <v>136</v>
      </c>
      <c r="F139" s="135" t="s">
        <v>277</v>
      </c>
      <c r="G139" s="134" t="s">
        <v>417</v>
      </c>
      <c r="H139" s="136">
        <v>2.6261999999999999</v>
      </c>
      <c r="I139" s="135" t="s">
        <v>344</v>
      </c>
      <c r="J139" s="137" t="s">
        <v>423</v>
      </c>
    </row>
    <row r="140" spans="2:10" x14ac:dyDescent="0.2">
      <c r="B140" s="133" t="s">
        <v>438</v>
      </c>
      <c r="C140" s="134" t="s">
        <v>439</v>
      </c>
      <c r="D140" s="135" t="s">
        <v>108</v>
      </c>
      <c r="E140" s="134" t="s">
        <v>136</v>
      </c>
      <c r="F140" s="135" t="s">
        <v>277</v>
      </c>
      <c r="G140" s="134" t="s">
        <v>417</v>
      </c>
      <c r="H140" s="136">
        <v>6.8384999999999998</v>
      </c>
      <c r="I140" s="135" t="s">
        <v>344</v>
      </c>
      <c r="J140" s="137" t="s">
        <v>423</v>
      </c>
    </row>
    <row r="141" spans="2:10" x14ac:dyDescent="0.2">
      <c r="B141" s="133" t="s">
        <v>440</v>
      </c>
      <c r="C141" s="134" t="s">
        <v>441</v>
      </c>
      <c r="D141" s="135" t="s">
        <v>108</v>
      </c>
      <c r="E141" s="134" t="s">
        <v>136</v>
      </c>
      <c r="F141" s="135" t="s">
        <v>277</v>
      </c>
      <c r="G141" s="134" t="s">
        <v>417</v>
      </c>
      <c r="H141" s="136">
        <v>8.2457999999999991</v>
      </c>
      <c r="I141" s="135" t="s">
        <v>344</v>
      </c>
      <c r="J141" s="137" t="s">
        <v>423</v>
      </c>
    </row>
    <row r="142" spans="2:10" x14ac:dyDescent="0.2">
      <c r="B142" s="138" t="s">
        <v>442</v>
      </c>
      <c r="C142" s="139" t="s">
        <v>443</v>
      </c>
      <c r="D142" s="140" t="s">
        <v>108</v>
      </c>
      <c r="E142" s="139" t="s">
        <v>136</v>
      </c>
      <c r="F142" s="140" t="s">
        <v>118</v>
      </c>
      <c r="G142" s="139" t="s">
        <v>444</v>
      </c>
      <c r="H142" s="141">
        <v>2.8714</v>
      </c>
      <c r="I142" s="140" t="s">
        <v>344</v>
      </c>
      <c r="J142" s="142" t="s">
        <v>423</v>
      </c>
    </row>
    <row r="143" spans="2:10" x14ac:dyDescent="0.2">
      <c r="B143" s="143" t="s">
        <v>445</v>
      </c>
      <c r="C143" s="144" t="s">
        <v>446</v>
      </c>
      <c r="D143" s="145" t="s">
        <v>116</v>
      </c>
      <c r="E143" s="144" t="s">
        <v>117</v>
      </c>
      <c r="F143" s="145" t="s">
        <v>106</v>
      </c>
      <c r="G143" s="144" t="s">
        <v>107</v>
      </c>
      <c r="H143" s="146">
        <v>4.7500000000000001E-2</v>
      </c>
      <c r="I143" s="145" t="s">
        <v>106</v>
      </c>
      <c r="J143" s="147" t="s">
        <v>447</v>
      </c>
    </row>
    <row r="144" spans="2:10" x14ac:dyDescent="0.2">
      <c r="B144" s="133" t="s">
        <v>448</v>
      </c>
      <c r="C144" s="134" t="s">
        <v>449</v>
      </c>
      <c r="D144" s="135" t="s">
        <v>104</v>
      </c>
      <c r="E144" s="134" t="s">
        <v>105</v>
      </c>
      <c r="F144" s="135" t="s">
        <v>450</v>
      </c>
      <c r="G144" s="134" t="s">
        <v>451</v>
      </c>
      <c r="H144" s="136">
        <v>0.97309999999999997</v>
      </c>
      <c r="I144" s="135" t="s">
        <v>452</v>
      </c>
      <c r="J144" s="137" t="s">
        <v>453</v>
      </c>
    </row>
    <row r="145" spans="2:10" x14ac:dyDescent="0.2">
      <c r="B145" s="133" t="s">
        <v>454</v>
      </c>
      <c r="C145" s="134" t="s">
        <v>455</v>
      </c>
      <c r="D145" s="135" t="s">
        <v>108</v>
      </c>
      <c r="E145" s="134" t="s">
        <v>136</v>
      </c>
      <c r="F145" s="135" t="s">
        <v>336</v>
      </c>
      <c r="G145" s="134" t="s">
        <v>456</v>
      </c>
      <c r="H145" s="136">
        <v>6.0820999999999996</v>
      </c>
      <c r="I145" s="135" t="s">
        <v>457</v>
      </c>
      <c r="J145" s="137" t="s">
        <v>458</v>
      </c>
    </row>
    <row r="146" spans="2:10" x14ac:dyDescent="0.2">
      <c r="B146" s="133" t="s">
        <v>459</v>
      </c>
      <c r="C146" s="134" t="s">
        <v>460</v>
      </c>
      <c r="D146" s="135" t="s">
        <v>108</v>
      </c>
      <c r="E146" s="134" t="s">
        <v>136</v>
      </c>
      <c r="F146" s="135" t="s">
        <v>118</v>
      </c>
      <c r="G146" s="134" t="s">
        <v>444</v>
      </c>
      <c r="H146" s="136">
        <v>3.9910000000000001</v>
      </c>
      <c r="I146" s="135" t="s">
        <v>344</v>
      </c>
      <c r="J146" s="137" t="s">
        <v>423</v>
      </c>
    </row>
    <row r="147" spans="2:10" x14ac:dyDescent="0.2">
      <c r="B147" s="138" t="s">
        <v>461</v>
      </c>
      <c r="C147" s="139" t="s">
        <v>462</v>
      </c>
      <c r="D147" s="140" t="s">
        <v>108</v>
      </c>
      <c r="E147" s="139" t="s">
        <v>136</v>
      </c>
      <c r="F147" s="140" t="s">
        <v>118</v>
      </c>
      <c r="G147" s="139" t="s">
        <v>444</v>
      </c>
      <c r="H147" s="141">
        <v>22.305399999999999</v>
      </c>
      <c r="I147" s="140" t="s">
        <v>344</v>
      </c>
      <c r="J147" s="142" t="s">
        <v>423</v>
      </c>
    </row>
    <row r="148" spans="2:10" x14ac:dyDescent="0.2">
      <c r="B148" s="143" t="s">
        <v>463</v>
      </c>
      <c r="C148" s="144" t="s">
        <v>464</v>
      </c>
      <c r="D148" s="145" t="s">
        <v>108</v>
      </c>
      <c r="E148" s="144" t="s">
        <v>136</v>
      </c>
      <c r="F148" s="145" t="s">
        <v>118</v>
      </c>
      <c r="G148" s="144" t="s">
        <v>444</v>
      </c>
      <c r="H148" s="146">
        <v>3.3241000000000001</v>
      </c>
      <c r="I148" s="145" t="s">
        <v>344</v>
      </c>
      <c r="J148" s="147" t="s">
        <v>423</v>
      </c>
    </row>
    <row r="149" spans="2:10" x14ac:dyDescent="0.2">
      <c r="B149" s="133" t="s">
        <v>465</v>
      </c>
      <c r="C149" s="134" t="s">
        <v>466</v>
      </c>
      <c r="D149" s="135" t="s">
        <v>108</v>
      </c>
      <c r="E149" s="134" t="s">
        <v>136</v>
      </c>
      <c r="F149" s="135" t="s">
        <v>118</v>
      </c>
      <c r="G149" s="134" t="s">
        <v>444</v>
      </c>
      <c r="H149" s="136">
        <v>7.4225000000000003</v>
      </c>
      <c r="I149" s="135" t="s">
        <v>344</v>
      </c>
      <c r="J149" s="137" t="s">
        <v>423</v>
      </c>
    </row>
    <row r="150" spans="2:10" x14ac:dyDescent="0.2">
      <c r="B150" s="133" t="s">
        <v>467</v>
      </c>
      <c r="C150" s="134" t="s">
        <v>468</v>
      </c>
      <c r="D150" s="135" t="s">
        <v>108</v>
      </c>
      <c r="E150" s="134" t="s">
        <v>136</v>
      </c>
      <c r="F150" s="135" t="s">
        <v>118</v>
      </c>
      <c r="G150" s="134" t="s">
        <v>444</v>
      </c>
      <c r="H150" s="136">
        <v>5.1481000000000003</v>
      </c>
      <c r="I150" s="135" t="s">
        <v>344</v>
      </c>
      <c r="J150" s="137" t="s">
        <v>423</v>
      </c>
    </row>
    <row r="151" spans="2:10" x14ac:dyDescent="0.2">
      <c r="B151" s="133" t="s">
        <v>469</v>
      </c>
      <c r="C151" s="134" t="s">
        <v>470</v>
      </c>
      <c r="D151" s="135" t="s">
        <v>108</v>
      </c>
      <c r="E151" s="134" t="s">
        <v>136</v>
      </c>
      <c r="F151" s="135" t="s">
        <v>336</v>
      </c>
      <c r="G151" s="134" t="s">
        <v>456</v>
      </c>
      <c r="H151" s="136">
        <v>4.1087999999999996</v>
      </c>
      <c r="I151" s="135" t="s">
        <v>457</v>
      </c>
      <c r="J151" s="137" t="s">
        <v>458</v>
      </c>
    </row>
    <row r="152" spans="2:10" x14ac:dyDescent="0.2">
      <c r="B152" s="138" t="s">
        <v>471</v>
      </c>
      <c r="C152" s="139" t="s">
        <v>472</v>
      </c>
      <c r="D152" s="140" t="s">
        <v>108</v>
      </c>
      <c r="E152" s="139" t="s">
        <v>136</v>
      </c>
      <c r="F152" s="140" t="s">
        <v>336</v>
      </c>
      <c r="G152" s="139" t="s">
        <v>456</v>
      </c>
      <c r="H152" s="141">
        <v>9.3449000000000009</v>
      </c>
      <c r="I152" s="140" t="s">
        <v>457</v>
      </c>
      <c r="J152" s="142" t="s">
        <v>458</v>
      </c>
    </row>
    <row r="153" spans="2:10" x14ac:dyDescent="0.2">
      <c r="B153" s="143" t="s">
        <v>473</v>
      </c>
      <c r="C153" s="144" t="s">
        <v>474</v>
      </c>
      <c r="D153" s="145" t="s">
        <v>104</v>
      </c>
      <c r="E153" s="144" t="s">
        <v>105</v>
      </c>
      <c r="F153" s="145" t="s">
        <v>450</v>
      </c>
      <c r="G153" s="144" t="s">
        <v>451</v>
      </c>
      <c r="H153" s="146">
        <v>0.68899999999999995</v>
      </c>
      <c r="I153" s="145" t="s">
        <v>452</v>
      </c>
      <c r="J153" s="147" t="s">
        <v>453</v>
      </c>
    </row>
    <row r="154" spans="2:10" x14ac:dyDescent="0.2">
      <c r="B154" s="133" t="s">
        <v>475</v>
      </c>
      <c r="C154" s="134" t="s">
        <v>476</v>
      </c>
      <c r="D154" s="135" t="s">
        <v>104</v>
      </c>
      <c r="E154" s="134" t="s">
        <v>105</v>
      </c>
      <c r="F154" s="135" t="s">
        <v>450</v>
      </c>
      <c r="G154" s="134" t="s">
        <v>451</v>
      </c>
      <c r="H154" s="136">
        <v>0.32640000000000002</v>
      </c>
      <c r="I154" s="135" t="s">
        <v>452</v>
      </c>
      <c r="J154" s="137" t="s">
        <v>453</v>
      </c>
    </row>
    <row r="155" spans="2:10" x14ac:dyDescent="0.2">
      <c r="B155" s="133" t="s">
        <v>477</v>
      </c>
      <c r="C155" s="134" t="s">
        <v>478</v>
      </c>
      <c r="D155" s="135" t="s">
        <v>108</v>
      </c>
      <c r="E155" s="134" t="s">
        <v>136</v>
      </c>
      <c r="F155" s="135" t="s">
        <v>450</v>
      </c>
      <c r="G155" s="134" t="s">
        <v>451</v>
      </c>
      <c r="H155" s="136">
        <v>1.6815</v>
      </c>
      <c r="I155" s="135" t="s">
        <v>452</v>
      </c>
      <c r="J155" s="137" t="s">
        <v>453</v>
      </c>
    </row>
    <row r="156" spans="2:10" x14ac:dyDescent="0.2">
      <c r="B156" s="133" t="s">
        <v>479</v>
      </c>
      <c r="C156" s="134" t="s">
        <v>480</v>
      </c>
      <c r="D156" s="135" t="s">
        <v>108</v>
      </c>
      <c r="E156" s="134" t="s">
        <v>136</v>
      </c>
      <c r="F156" s="135" t="s">
        <v>450</v>
      </c>
      <c r="G156" s="134" t="s">
        <v>451</v>
      </c>
      <c r="H156" s="136">
        <v>2.9165999999999999</v>
      </c>
      <c r="I156" s="135" t="s">
        <v>452</v>
      </c>
      <c r="J156" s="137" t="s">
        <v>453</v>
      </c>
    </row>
    <row r="157" spans="2:10" x14ac:dyDescent="0.2">
      <c r="B157" s="138" t="s">
        <v>481</v>
      </c>
      <c r="C157" s="139" t="s">
        <v>482</v>
      </c>
      <c r="D157" s="140" t="s">
        <v>108</v>
      </c>
      <c r="E157" s="139" t="s">
        <v>136</v>
      </c>
      <c r="F157" s="140" t="s">
        <v>450</v>
      </c>
      <c r="G157" s="139" t="s">
        <v>451</v>
      </c>
      <c r="H157" s="141">
        <v>3.6326000000000001</v>
      </c>
      <c r="I157" s="140" t="s">
        <v>452</v>
      </c>
      <c r="J157" s="142" t="s">
        <v>453</v>
      </c>
    </row>
    <row r="158" spans="2:10" x14ac:dyDescent="0.2">
      <c r="B158" s="143" t="s">
        <v>483</v>
      </c>
      <c r="C158" s="144" t="s">
        <v>484</v>
      </c>
      <c r="D158" s="145" t="s">
        <v>108</v>
      </c>
      <c r="E158" s="144" t="s">
        <v>136</v>
      </c>
      <c r="F158" s="145" t="s">
        <v>450</v>
      </c>
      <c r="G158" s="144" t="s">
        <v>451</v>
      </c>
      <c r="H158" s="146">
        <v>4.3630000000000004</v>
      </c>
      <c r="I158" s="145" t="s">
        <v>452</v>
      </c>
      <c r="J158" s="147" t="s">
        <v>453</v>
      </c>
    </row>
    <row r="159" spans="2:10" x14ac:dyDescent="0.2">
      <c r="B159" s="133" t="s">
        <v>485</v>
      </c>
      <c r="C159" s="134" t="s">
        <v>486</v>
      </c>
      <c r="D159" s="135" t="s">
        <v>116</v>
      </c>
      <c r="E159" s="134" t="s">
        <v>117</v>
      </c>
      <c r="F159" s="135" t="s">
        <v>450</v>
      </c>
      <c r="G159" s="134" t="s">
        <v>451</v>
      </c>
      <c r="H159" s="136">
        <v>0.41239999999999999</v>
      </c>
      <c r="I159" s="135" t="s">
        <v>452</v>
      </c>
      <c r="J159" s="137" t="s">
        <v>453</v>
      </c>
    </row>
    <row r="160" spans="2:10" x14ac:dyDescent="0.2">
      <c r="B160" s="133" t="s">
        <v>487</v>
      </c>
      <c r="C160" s="134" t="s">
        <v>488</v>
      </c>
      <c r="D160" s="135" t="s">
        <v>108</v>
      </c>
      <c r="E160" s="134" t="s">
        <v>136</v>
      </c>
      <c r="F160" s="135" t="s">
        <v>336</v>
      </c>
      <c r="G160" s="134" t="s">
        <v>456</v>
      </c>
      <c r="H160" s="136">
        <v>6.9421999999999997</v>
      </c>
      <c r="I160" s="135" t="s">
        <v>457</v>
      </c>
      <c r="J160" s="137" t="s">
        <v>458</v>
      </c>
    </row>
    <row r="161" spans="2:10" x14ac:dyDescent="0.2">
      <c r="B161" s="133" t="s">
        <v>489</v>
      </c>
      <c r="C161" s="134" t="s">
        <v>490</v>
      </c>
      <c r="D161" s="135" t="s">
        <v>108</v>
      </c>
      <c r="E161" s="134" t="s">
        <v>136</v>
      </c>
      <c r="F161" s="135" t="s">
        <v>450</v>
      </c>
      <c r="G161" s="134" t="s">
        <v>451</v>
      </c>
      <c r="H161" s="136">
        <v>2.8567</v>
      </c>
      <c r="I161" s="135" t="s">
        <v>452</v>
      </c>
      <c r="J161" s="137" t="s">
        <v>453</v>
      </c>
    </row>
    <row r="162" spans="2:10" x14ac:dyDescent="0.2">
      <c r="B162" s="138" t="s">
        <v>491</v>
      </c>
      <c r="C162" s="139" t="s">
        <v>492</v>
      </c>
      <c r="D162" s="140" t="s">
        <v>108</v>
      </c>
      <c r="E162" s="139" t="s">
        <v>136</v>
      </c>
      <c r="F162" s="140" t="s">
        <v>336</v>
      </c>
      <c r="G162" s="139" t="s">
        <v>456</v>
      </c>
      <c r="H162" s="141">
        <v>9.8154000000000003</v>
      </c>
      <c r="I162" s="140" t="s">
        <v>457</v>
      </c>
      <c r="J162" s="142" t="s">
        <v>458</v>
      </c>
    </row>
    <row r="163" spans="2:10" x14ac:dyDescent="0.2">
      <c r="B163" s="143" t="s">
        <v>493</v>
      </c>
      <c r="C163" s="144" t="s">
        <v>494</v>
      </c>
      <c r="D163" s="145" t="s">
        <v>108</v>
      </c>
      <c r="E163" s="144" t="s">
        <v>136</v>
      </c>
      <c r="F163" s="145" t="s">
        <v>336</v>
      </c>
      <c r="G163" s="144" t="s">
        <v>456</v>
      </c>
      <c r="H163" s="146">
        <v>3.9201000000000001</v>
      </c>
      <c r="I163" s="145" t="s">
        <v>457</v>
      </c>
      <c r="J163" s="147" t="s">
        <v>458</v>
      </c>
    </row>
    <row r="164" spans="2:10" x14ac:dyDescent="0.2">
      <c r="B164" s="133" t="s">
        <v>495</v>
      </c>
      <c r="C164" s="134" t="s">
        <v>496</v>
      </c>
      <c r="D164" s="135" t="s">
        <v>108</v>
      </c>
      <c r="E164" s="134" t="s">
        <v>136</v>
      </c>
      <c r="F164" s="135" t="s">
        <v>336</v>
      </c>
      <c r="G164" s="134" t="s">
        <v>456</v>
      </c>
      <c r="H164" s="136">
        <v>7.1452</v>
      </c>
      <c r="I164" s="135" t="s">
        <v>457</v>
      </c>
      <c r="J164" s="137" t="s">
        <v>458</v>
      </c>
    </row>
    <row r="165" spans="2:10" x14ac:dyDescent="0.2">
      <c r="B165" s="133" t="s">
        <v>497</v>
      </c>
      <c r="C165" s="134" t="s">
        <v>498</v>
      </c>
      <c r="D165" s="135" t="s">
        <v>104</v>
      </c>
      <c r="E165" s="134" t="s">
        <v>105</v>
      </c>
      <c r="F165" s="135" t="s">
        <v>336</v>
      </c>
      <c r="G165" s="134" t="s">
        <v>456</v>
      </c>
      <c r="H165" s="136">
        <v>0.89690000000000003</v>
      </c>
      <c r="I165" s="135" t="s">
        <v>457</v>
      </c>
      <c r="J165" s="137" t="s">
        <v>458</v>
      </c>
    </row>
    <row r="166" spans="2:10" x14ac:dyDescent="0.2">
      <c r="B166" s="133" t="s">
        <v>499</v>
      </c>
      <c r="C166" s="134" t="s">
        <v>500</v>
      </c>
      <c r="D166" s="135" t="s">
        <v>104</v>
      </c>
      <c r="E166" s="134" t="s">
        <v>105</v>
      </c>
      <c r="F166" s="135" t="s">
        <v>378</v>
      </c>
      <c r="G166" s="134" t="s">
        <v>501</v>
      </c>
      <c r="H166" s="136">
        <v>0.75590000000000002</v>
      </c>
      <c r="I166" s="135" t="s">
        <v>502</v>
      </c>
      <c r="J166" s="137" t="s">
        <v>503</v>
      </c>
    </row>
    <row r="167" spans="2:10" x14ac:dyDescent="0.2">
      <c r="B167" s="138" t="s">
        <v>504</v>
      </c>
      <c r="C167" s="139" t="s">
        <v>505</v>
      </c>
      <c r="D167" s="140" t="s">
        <v>104</v>
      </c>
      <c r="E167" s="139" t="s">
        <v>105</v>
      </c>
      <c r="F167" s="140" t="s">
        <v>378</v>
      </c>
      <c r="G167" s="139" t="s">
        <v>501</v>
      </c>
      <c r="H167" s="141">
        <v>0.55889999999999995</v>
      </c>
      <c r="I167" s="140" t="s">
        <v>502</v>
      </c>
      <c r="J167" s="142" t="s">
        <v>503</v>
      </c>
    </row>
    <row r="168" spans="2:10" x14ac:dyDescent="0.2">
      <c r="B168" s="143" t="s">
        <v>506</v>
      </c>
      <c r="C168" s="144" t="s">
        <v>507</v>
      </c>
      <c r="D168" s="145" t="s">
        <v>104</v>
      </c>
      <c r="E168" s="144" t="s">
        <v>105</v>
      </c>
      <c r="F168" s="145" t="s">
        <v>378</v>
      </c>
      <c r="G168" s="144" t="s">
        <v>501</v>
      </c>
      <c r="H168" s="146">
        <v>0.82689999999999997</v>
      </c>
      <c r="I168" s="145" t="s">
        <v>104</v>
      </c>
      <c r="J168" s="147" t="s">
        <v>508</v>
      </c>
    </row>
    <row r="169" spans="2:10" x14ac:dyDescent="0.2">
      <c r="B169" s="133" t="s">
        <v>509</v>
      </c>
      <c r="C169" s="134" t="s">
        <v>510</v>
      </c>
      <c r="D169" s="135" t="s">
        <v>116</v>
      </c>
      <c r="E169" s="134" t="s">
        <v>117</v>
      </c>
      <c r="F169" s="135" t="s">
        <v>378</v>
      </c>
      <c r="G169" s="134" t="s">
        <v>501</v>
      </c>
      <c r="H169" s="136">
        <v>0.22359999999999999</v>
      </c>
      <c r="I169" s="135" t="s">
        <v>502</v>
      </c>
      <c r="J169" s="137" t="s">
        <v>503</v>
      </c>
    </row>
    <row r="170" spans="2:10" x14ac:dyDescent="0.2">
      <c r="B170" s="133" t="s">
        <v>511</v>
      </c>
      <c r="C170" s="134" t="s">
        <v>512</v>
      </c>
      <c r="D170" s="135" t="s">
        <v>104</v>
      </c>
      <c r="E170" s="134" t="s">
        <v>105</v>
      </c>
      <c r="F170" s="135" t="s">
        <v>378</v>
      </c>
      <c r="G170" s="134" t="s">
        <v>501</v>
      </c>
      <c r="H170" s="136">
        <v>0.67279999999999995</v>
      </c>
      <c r="I170" s="135" t="s">
        <v>502</v>
      </c>
      <c r="J170" s="137" t="s">
        <v>503</v>
      </c>
    </row>
    <row r="171" spans="2:10" x14ac:dyDescent="0.2">
      <c r="B171" s="133" t="s">
        <v>513</v>
      </c>
      <c r="C171" s="134" t="s">
        <v>514</v>
      </c>
      <c r="D171" s="135" t="s">
        <v>108</v>
      </c>
      <c r="E171" s="134" t="s">
        <v>136</v>
      </c>
      <c r="F171" s="135" t="s">
        <v>378</v>
      </c>
      <c r="G171" s="134" t="s">
        <v>501</v>
      </c>
      <c r="H171" s="136">
        <v>2.2709999999999999</v>
      </c>
      <c r="I171" s="135" t="s">
        <v>515</v>
      </c>
      <c r="J171" s="137" t="s">
        <v>516</v>
      </c>
    </row>
    <row r="172" spans="2:10" x14ac:dyDescent="0.2">
      <c r="B172" s="138" t="s">
        <v>517</v>
      </c>
      <c r="C172" s="139" t="s">
        <v>518</v>
      </c>
      <c r="D172" s="140" t="s">
        <v>108</v>
      </c>
      <c r="E172" s="139" t="s">
        <v>136</v>
      </c>
      <c r="F172" s="140" t="s">
        <v>378</v>
      </c>
      <c r="G172" s="139" t="s">
        <v>501</v>
      </c>
      <c r="H172" s="141">
        <v>8.0565999999999995</v>
      </c>
      <c r="I172" s="140" t="s">
        <v>515</v>
      </c>
      <c r="J172" s="142" t="s">
        <v>516</v>
      </c>
    </row>
    <row r="173" spans="2:10" x14ac:dyDescent="0.2">
      <c r="B173" s="143" t="s">
        <v>519</v>
      </c>
      <c r="C173" s="144" t="s">
        <v>520</v>
      </c>
      <c r="D173" s="145" t="s">
        <v>104</v>
      </c>
      <c r="E173" s="144" t="s">
        <v>105</v>
      </c>
      <c r="F173" s="145" t="s">
        <v>378</v>
      </c>
      <c r="G173" s="144" t="s">
        <v>501</v>
      </c>
      <c r="H173" s="146">
        <v>2.1581999999999999</v>
      </c>
      <c r="I173" s="145" t="s">
        <v>502</v>
      </c>
      <c r="J173" s="147" t="s">
        <v>503</v>
      </c>
    </row>
    <row r="174" spans="2:10" x14ac:dyDescent="0.2">
      <c r="B174" s="133" t="s">
        <v>521</v>
      </c>
      <c r="C174" s="134" t="s">
        <v>522</v>
      </c>
      <c r="D174" s="135" t="s">
        <v>104</v>
      </c>
      <c r="E174" s="134" t="s">
        <v>105</v>
      </c>
      <c r="F174" s="135" t="s">
        <v>116</v>
      </c>
      <c r="G174" s="134" t="s">
        <v>215</v>
      </c>
      <c r="H174" s="136">
        <v>1.3331999999999999</v>
      </c>
      <c r="I174" s="135" t="s">
        <v>116</v>
      </c>
      <c r="J174" s="137" t="s">
        <v>216</v>
      </c>
    </row>
    <row r="175" spans="2:10" x14ac:dyDescent="0.2">
      <c r="B175" s="133" t="s">
        <v>523</v>
      </c>
      <c r="C175" s="134" t="s">
        <v>524</v>
      </c>
      <c r="D175" s="135" t="s">
        <v>108</v>
      </c>
      <c r="E175" s="134" t="s">
        <v>136</v>
      </c>
      <c r="F175" s="135" t="s">
        <v>378</v>
      </c>
      <c r="G175" s="134" t="s">
        <v>501</v>
      </c>
      <c r="H175" s="136">
        <v>10.3133</v>
      </c>
      <c r="I175" s="135" t="s">
        <v>515</v>
      </c>
      <c r="J175" s="137" t="s">
        <v>516</v>
      </c>
    </row>
    <row r="176" spans="2:10" x14ac:dyDescent="0.2">
      <c r="B176" s="133" t="s">
        <v>525</v>
      </c>
      <c r="C176" s="134" t="s">
        <v>526</v>
      </c>
      <c r="D176" s="135" t="s">
        <v>108</v>
      </c>
      <c r="E176" s="134" t="s">
        <v>136</v>
      </c>
      <c r="F176" s="135" t="s">
        <v>378</v>
      </c>
      <c r="G176" s="134" t="s">
        <v>501</v>
      </c>
      <c r="H176" s="136">
        <v>31.826599999999999</v>
      </c>
      <c r="I176" s="135" t="s">
        <v>515</v>
      </c>
      <c r="J176" s="137" t="s">
        <v>516</v>
      </c>
    </row>
    <row r="177" spans="2:10" x14ac:dyDescent="0.2">
      <c r="B177" s="138" t="s">
        <v>527</v>
      </c>
      <c r="C177" s="139" t="s">
        <v>528</v>
      </c>
      <c r="D177" s="140" t="s">
        <v>108</v>
      </c>
      <c r="E177" s="139" t="s">
        <v>136</v>
      </c>
      <c r="F177" s="140" t="s">
        <v>378</v>
      </c>
      <c r="G177" s="139" t="s">
        <v>501</v>
      </c>
      <c r="H177" s="141">
        <v>6.3882000000000003</v>
      </c>
      <c r="I177" s="140" t="s">
        <v>515</v>
      </c>
      <c r="J177" s="142" t="s">
        <v>516</v>
      </c>
    </row>
    <row r="178" spans="2:10" x14ac:dyDescent="0.2">
      <c r="B178" s="143" t="s">
        <v>529</v>
      </c>
      <c r="C178" s="144" t="s">
        <v>530</v>
      </c>
      <c r="D178" s="145" t="s">
        <v>116</v>
      </c>
      <c r="E178" s="144" t="s">
        <v>117</v>
      </c>
      <c r="F178" s="145" t="s">
        <v>116</v>
      </c>
      <c r="G178" s="144" t="s">
        <v>215</v>
      </c>
      <c r="H178" s="146">
        <v>0.25609999999999999</v>
      </c>
      <c r="I178" s="145" t="s">
        <v>116</v>
      </c>
      <c r="J178" s="147" t="s">
        <v>216</v>
      </c>
    </row>
    <row r="179" spans="2:10" x14ac:dyDescent="0.2">
      <c r="B179" s="133" t="s">
        <v>531</v>
      </c>
      <c r="C179" s="134" t="s">
        <v>532</v>
      </c>
      <c r="D179" s="135" t="s">
        <v>108</v>
      </c>
      <c r="E179" s="134" t="s">
        <v>136</v>
      </c>
      <c r="F179" s="135" t="s">
        <v>344</v>
      </c>
      <c r="G179" s="134" t="s">
        <v>345</v>
      </c>
      <c r="H179" s="136">
        <v>4.4096000000000002</v>
      </c>
      <c r="I179" s="135" t="s">
        <v>533</v>
      </c>
      <c r="J179" s="137" t="s">
        <v>534</v>
      </c>
    </row>
    <row r="180" spans="2:10" x14ac:dyDescent="0.2">
      <c r="B180" s="133" t="s">
        <v>535</v>
      </c>
      <c r="C180" s="134" t="s">
        <v>536</v>
      </c>
      <c r="D180" s="135" t="s">
        <v>108</v>
      </c>
      <c r="E180" s="134" t="s">
        <v>136</v>
      </c>
      <c r="F180" s="135" t="s">
        <v>344</v>
      </c>
      <c r="G180" s="134" t="s">
        <v>345</v>
      </c>
      <c r="H180" s="136">
        <v>8.4102999999999994</v>
      </c>
      <c r="I180" s="135" t="s">
        <v>533</v>
      </c>
      <c r="J180" s="137" t="s">
        <v>534</v>
      </c>
    </row>
    <row r="181" spans="2:10" x14ac:dyDescent="0.2">
      <c r="B181" s="133" t="s">
        <v>537</v>
      </c>
      <c r="C181" s="134" t="s">
        <v>538</v>
      </c>
      <c r="D181" s="135" t="s">
        <v>116</v>
      </c>
      <c r="E181" s="134" t="s">
        <v>117</v>
      </c>
      <c r="F181" s="135" t="s">
        <v>344</v>
      </c>
      <c r="G181" s="134" t="s">
        <v>345</v>
      </c>
      <c r="H181" s="136">
        <v>5.1499999999999997E-2</v>
      </c>
      <c r="I181" s="135" t="s">
        <v>327</v>
      </c>
      <c r="J181" s="137" t="s">
        <v>539</v>
      </c>
    </row>
    <row r="182" spans="2:10" x14ac:dyDescent="0.2">
      <c r="B182" s="138" t="s">
        <v>540</v>
      </c>
      <c r="C182" s="139" t="s">
        <v>541</v>
      </c>
      <c r="D182" s="140" t="s">
        <v>116</v>
      </c>
      <c r="E182" s="139" t="s">
        <v>117</v>
      </c>
      <c r="F182" s="140" t="s">
        <v>406</v>
      </c>
      <c r="G182" s="139" t="s">
        <v>407</v>
      </c>
      <c r="H182" s="141">
        <v>0.48730000000000001</v>
      </c>
      <c r="I182" s="140" t="s">
        <v>295</v>
      </c>
      <c r="J182" s="142" t="s">
        <v>408</v>
      </c>
    </row>
    <row r="183" spans="2:10" x14ac:dyDescent="0.2">
      <c r="B183" s="143" t="s">
        <v>542</v>
      </c>
      <c r="C183" s="144" t="s">
        <v>543</v>
      </c>
      <c r="D183" s="145" t="s">
        <v>108</v>
      </c>
      <c r="E183" s="144" t="s">
        <v>136</v>
      </c>
      <c r="F183" s="145" t="s">
        <v>406</v>
      </c>
      <c r="G183" s="144" t="s">
        <v>407</v>
      </c>
      <c r="H183" s="146">
        <v>2.8788</v>
      </c>
      <c r="I183" s="145" t="s">
        <v>544</v>
      </c>
      <c r="J183" s="147" t="s">
        <v>545</v>
      </c>
    </row>
    <row r="184" spans="2:10" x14ac:dyDescent="0.2">
      <c r="B184" s="133" t="s">
        <v>546</v>
      </c>
      <c r="C184" s="134" t="s">
        <v>547</v>
      </c>
      <c r="D184" s="135" t="s">
        <v>108</v>
      </c>
      <c r="E184" s="134" t="s">
        <v>136</v>
      </c>
      <c r="F184" s="135" t="s">
        <v>406</v>
      </c>
      <c r="G184" s="134" t="s">
        <v>407</v>
      </c>
      <c r="H184" s="136">
        <v>1.6997</v>
      </c>
      <c r="I184" s="135" t="s">
        <v>544</v>
      </c>
      <c r="J184" s="137" t="s">
        <v>545</v>
      </c>
    </row>
    <row r="185" spans="2:10" x14ac:dyDescent="0.2">
      <c r="B185" s="133" t="s">
        <v>548</v>
      </c>
      <c r="C185" s="134" t="s">
        <v>549</v>
      </c>
      <c r="D185" s="135" t="s">
        <v>108</v>
      </c>
      <c r="E185" s="134" t="s">
        <v>136</v>
      </c>
      <c r="F185" s="135" t="s">
        <v>406</v>
      </c>
      <c r="G185" s="134" t="s">
        <v>407</v>
      </c>
      <c r="H185" s="136">
        <v>5.6086999999999998</v>
      </c>
      <c r="I185" s="135" t="s">
        <v>544</v>
      </c>
      <c r="J185" s="137" t="s">
        <v>545</v>
      </c>
    </row>
    <row r="186" spans="2:10" x14ac:dyDescent="0.2">
      <c r="B186" s="133" t="s">
        <v>550</v>
      </c>
      <c r="C186" s="134" t="s">
        <v>551</v>
      </c>
      <c r="D186" s="135" t="s">
        <v>108</v>
      </c>
      <c r="E186" s="134" t="s">
        <v>136</v>
      </c>
      <c r="F186" s="135" t="s">
        <v>406</v>
      </c>
      <c r="G186" s="134" t="s">
        <v>407</v>
      </c>
      <c r="H186" s="136">
        <v>1.7301</v>
      </c>
      <c r="I186" s="135" t="s">
        <v>544</v>
      </c>
      <c r="J186" s="137" t="s">
        <v>545</v>
      </c>
    </row>
    <row r="187" spans="2:10" x14ac:dyDescent="0.2">
      <c r="B187" s="138" t="s">
        <v>552</v>
      </c>
      <c r="C187" s="139" t="s">
        <v>553</v>
      </c>
      <c r="D187" s="140" t="s">
        <v>108</v>
      </c>
      <c r="E187" s="139" t="s">
        <v>136</v>
      </c>
      <c r="F187" s="140" t="s">
        <v>406</v>
      </c>
      <c r="G187" s="139" t="s">
        <v>407</v>
      </c>
      <c r="H187" s="141">
        <v>5.2690999999999999</v>
      </c>
      <c r="I187" s="140" t="s">
        <v>544</v>
      </c>
      <c r="J187" s="142" t="s">
        <v>545</v>
      </c>
    </row>
    <row r="188" spans="2:10" x14ac:dyDescent="0.2">
      <c r="B188" s="143" t="s">
        <v>554</v>
      </c>
      <c r="C188" s="144" t="s">
        <v>555</v>
      </c>
      <c r="D188" s="145" t="s">
        <v>108</v>
      </c>
      <c r="E188" s="144" t="s">
        <v>136</v>
      </c>
      <c r="F188" s="145" t="s">
        <v>406</v>
      </c>
      <c r="G188" s="144" t="s">
        <v>407</v>
      </c>
      <c r="H188" s="146">
        <v>3.5716999999999999</v>
      </c>
      <c r="I188" s="145" t="s">
        <v>544</v>
      </c>
      <c r="J188" s="147" t="s">
        <v>545</v>
      </c>
    </row>
    <row r="189" spans="2:10" x14ac:dyDescent="0.2">
      <c r="B189" s="133" t="s">
        <v>556</v>
      </c>
      <c r="C189" s="134" t="s">
        <v>557</v>
      </c>
      <c r="D189" s="135" t="s">
        <v>108</v>
      </c>
      <c r="E189" s="134" t="s">
        <v>136</v>
      </c>
      <c r="F189" s="135" t="s">
        <v>406</v>
      </c>
      <c r="G189" s="134" t="s">
        <v>407</v>
      </c>
      <c r="H189" s="136">
        <v>4.7491000000000003</v>
      </c>
      <c r="I189" s="135" t="s">
        <v>544</v>
      </c>
      <c r="J189" s="137" t="s">
        <v>545</v>
      </c>
    </row>
    <row r="190" spans="2:10" x14ac:dyDescent="0.2">
      <c r="B190" s="133" t="s">
        <v>558</v>
      </c>
      <c r="C190" s="134" t="s">
        <v>559</v>
      </c>
      <c r="D190" s="135" t="s">
        <v>226</v>
      </c>
      <c r="E190" s="134" t="s">
        <v>560</v>
      </c>
      <c r="F190" s="135" t="s">
        <v>502</v>
      </c>
      <c r="G190" s="134" t="s">
        <v>561</v>
      </c>
      <c r="H190" s="136">
        <v>0</v>
      </c>
      <c r="I190" s="135" t="s">
        <v>562</v>
      </c>
      <c r="J190" s="137" t="s">
        <v>563</v>
      </c>
    </row>
    <row r="191" spans="2:10" x14ac:dyDescent="0.2">
      <c r="B191" s="133" t="s">
        <v>564</v>
      </c>
      <c r="C191" s="134" t="s">
        <v>565</v>
      </c>
      <c r="D191" s="135" t="s">
        <v>226</v>
      </c>
      <c r="E191" s="134" t="s">
        <v>560</v>
      </c>
      <c r="F191" s="135" t="s">
        <v>502</v>
      </c>
      <c r="G191" s="134" t="s">
        <v>561</v>
      </c>
      <c r="H191" s="136">
        <v>0.67369999999999997</v>
      </c>
      <c r="I191" s="135" t="s">
        <v>562</v>
      </c>
      <c r="J191" s="137" t="s">
        <v>563</v>
      </c>
    </row>
    <row r="192" spans="2:10" x14ac:dyDescent="0.2">
      <c r="B192" s="138" t="s">
        <v>566</v>
      </c>
      <c r="C192" s="139" t="s">
        <v>567</v>
      </c>
      <c r="D192" s="140" t="s">
        <v>226</v>
      </c>
      <c r="E192" s="139" t="s">
        <v>560</v>
      </c>
      <c r="F192" s="140" t="s">
        <v>502</v>
      </c>
      <c r="G192" s="139" t="s">
        <v>561</v>
      </c>
      <c r="H192" s="141">
        <v>20.803899999999999</v>
      </c>
      <c r="I192" s="140" t="s">
        <v>562</v>
      </c>
      <c r="J192" s="142" t="s">
        <v>563</v>
      </c>
    </row>
    <row r="193" spans="2:10" x14ac:dyDescent="0.2">
      <c r="B193" s="143" t="s">
        <v>568</v>
      </c>
      <c r="C193" s="144" t="s">
        <v>569</v>
      </c>
      <c r="D193" s="145" t="s">
        <v>226</v>
      </c>
      <c r="E193" s="144" t="s">
        <v>560</v>
      </c>
      <c r="F193" s="145" t="s">
        <v>502</v>
      </c>
      <c r="G193" s="144" t="s">
        <v>561</v>
      </c>
      <c r="H193" s="146">
        <v>60.683300000000003</v>
      </c>
      <c r="I193" s="145" t="s">
        <v>562</v>
      </c>
      <c r="J193" s="147" t="s">
        <v>563</v>
      </c>
    </row>
    <row r="194" spans="2:10" x14ac:dyDescent="0.2">
      <c r="B194" s="133" t="s">
        <v>570</v>
      </c>
      <c r="C194" s="134" t="s">
        <v>571</v>
      </c>
      <c r="D194" s="135" t="s">
        <v>108</v>
      </c>
      <c r="E194" s="134" t="s">
        <v>136</v>
      </c>
      <c r="F194" s="135" t="s">
        <v>406</v>
      </c>
      <c r="G194" s="134" t="s">
        <v>407</v>
      </c>
      <c r="H194" s="136">
        <v>0.95979999999999999</v>
      </c>
      <c r="I194" s="135" t="s">
        <v>544</v>
      </c>
      <c r="J194" s="137" t="s">
        <v>545</v>
      </c>
    </row>
    <row r="195" spans="2:10" x14ac:dyDescent="0.2">
      <c r="B195" s="133" t="s">
        <v>572</v>
      </c>
      <c r="C195" s="134" t="s">
        <v>573</v>
      </c>
      <c r="D195" s="135" t="s">
        <v>108</v>
      </c>
      <c r="E195" s="134" t="s">
        <v>136</v>
      </c>
      <c r="F195" s="135" t="s">
        <v>406</v>
      </c>
      <c r="G195" s="134" t="s">
        <v>407</v>
      </c>
      <c r="H195" s="136">
        <v>5.3567</v>
      </c>
      <c r="I195" s="135" t="s">
        <v>544</v>
      </c>
      <c r="J195" s="137" t="s">
        <v>545</v>
      </c>
    </row>
    <row r="196" spans="2:10" x14ac:dyDescent="0.2">
      <c r="B196" s="133" t="s">
        <v>574</v>
      </c>
      <c r="C196" s="134" t="s">
        <v>575</v>
      </c>
      <c r="D196" s="135" t="s">
        <v>116</v>
      </c>
      <c r="E196" s="134" t="s">
        <v>117</v>
      </c>
      <c r="F196" s="135" t="s">
        <v>344</v>
      </c>
      <c r="G196" s="134" t="s">
        <v>345</v>
      </c>
      <c r="H196" s="136">
        <v>0.28570000000000001</v>
      </c>
      <c r="I196" s="135" t="s">
        <v>327</v>
      </c>
      <c r="J196" s="137" t="s">
        <v>539</v>
      </c>
    </row>
    <row r="197" spans="2:10" x14ac:dyDescent="0.2">
      <c r="B197" s="138" t="s">
        <v>576</v>
      </c>
      <c r="C197" s="139" t="s">
        <v>577</v>
      </c>
      <c r="D197" s="140" t="s">
        <v>108</v>
      </c>
      <c r="E197" s="139" t="s">
        <v>136</v>
      </c>
      <c r="F197" s="140" t="s">
        <v>344</v>
      </c>
      <c r="G197" s="139" t="s">
        <v>345</v>
      </c>
      <c r="H197" s="141">
        <v>40.124499999999998</v>
      </c>
      <c r="I197" s="140" t="s">
        <v>209</v>
      </c>
      <c r="J197" s="142" t="s">
        <v>219</v>
      </c>
    </row>
    <row r="198" spans="2:10" x14ac:dyDescent="0.2">
      <c r="B198" s="143" t="s">
        <v>578</v>
      </c>
      <c r="C198" s="144" t="s">
        <v>579</v>
      </c>
      <c r="D198" s="145" t="s">
        <v>116</v>
      </c>
      <c r="E198" s="144" t="s">
        <v>117</v>
      </c>
      <c r="F198" s="145" t="s">
        <v>344</v>
      </c>
      <c r="G198" s="144" t="s">
        <v>345</v>
      </c>
      <c r="H198" s="146">
        <v>0.23219999999999999</v>
      </c>
      <c r="I198" s="145" t="s">
        <v>327</v>
      </c>
      <c r="J198" s="147" t="s">
        <v>539</v>
      </c>
    </row>
    <row r="199" spans="2:10" x14ac:dyDescent="0.2">
      <c r="B199" s="133" t="s">
        <v>580</v>
      </c>
      <c r="C199" s="134" t="s">
        <v>581</v>
      </c>
      <c r="D199" s="135" t="s">
        <v>108</v>
      </c>
      <c r="E199" s="134" t="s">
        <v>136</v>
      </c>
      <c r="F199" s="135" t="s">
        <v>344</v>
      </c>
      <c r="G199" s="134" t="s">
        <v>345</v>
      </c>
      <c r="H199" s="136">
        <v>2.3593000000000002</v>
      </c>
      <c r="I199" s="135" t="s">
        <v>209</v>
      </c>
      <c r="J199" s="137" t="s">
        <v>219</v>
      </c>
    </row>
    <row r="200" spans="2:10" x14ac:dyDescent="0.2">
      <c r="B200" s="133" t="s">
        <v>582</v>
      </c>
      <c r="C200" s="134" t="s">
        <v>583</v>
      </c>
      <c r="D200" s="135" t="s">
        <v>108</v>
      </c>
      <c r="E200" s="134" t="s">
        <v>136</v>
      </c>
      <c r="F200" s="135" t="s">
        <v>344</v>
      </c>
      <c r="G200" s="134" t="s">
        <v>345</v>
      </c>
      <c r="H200" s="136">
        <v>4.2735000000000003</v>
      </c>
      <c r="I200" s="135" t="s">
        <v>209</v>
      </c>
      <c r="J200" s="137" t="s">
        <v>219</v>
      </c>
    </row>
    <row r="201" spans="2:10" x14ac:dyDescent="0.2">
      <c r="B201" s="133" t="s">
        <v>584</v>
      </c>
      <c r="C201" s="134" t="s">
        <v>585</v>
      </c>
      <c r="D201" s="135" t="s">
        <v>108</v>
      </c>
      <c r="E201" s="134" t="s">
        <v>136</v>
      </c>
      <c r="F201" s="135" t="s">
        <v>344</v>
      </c>
      <c r="G201" s="134" t="s">
        <v>345</v>
      </c>
      <c r="H201" s="136">
        <v>5.5862999999999996</v>
      </c>
      <c r="I201" s="135" t="s">
        <v>209</v>
      </c>
      <c r="J201" s="137" t="s">
        <v>219</v>
      </c>
    </row>
    <row r="202" spans="2:10" x14ac:dyDescent="0.2">
      <c r="B202" s="138" t="s">
        <v>586</v>
      </c>
      <c r="C202" s="139" t="s">
        <v>587</v>
      </c>
      <c r="D202" s="140" t="s">
        <v>108</v>
      </c>
      <c r="E202" s="139" t="s">
        <v>136</v>
      </c>
      <c r="F202" s="140" t="s">
        <v>344</v>
      </c>
      <c r="G202" s="139" t="s">
        <v>345</v>
      </c>
      <c r="H202" s="141">
        <v>7.407</v>
      </c>
      <c r="I202" s="140" t="s">
        <v>209</v>
      </c>
      <c r="J202" s="142" t="s">
        <v>219</v>
      </c>
    </row>
    <row r="203" spans="2:10" x14ac:dyDescent="0.2">
      <c r="B203" s="143" t="s">
        <v>588</v>
      </c>
      <c r="C203" s="144" t="s">
        <v>589</v>
      </c>
      <c r="D203" s="145" t="s">
        <v>108</v>
      </c>
      <c r="E203" s="144" t="s">
        <v>136</v>
      </c>
      <c r="F203" s="145" t="s">
        <v>344</v>
      </c>
      <c r="G203" s="144" t="s">
        <v>345</v>
      </c>
      <c r="H203" s="146">
        <v>3.3475999999999999</v>
      </c>
      <c r="I203" s="145" t="s">
        <v>209</v>
      </c>
      <c r="J203" s="147" t="s">
        <v>219</v>
      </c>
    </row>
    <row r="204" spans="2:10" x14ac:dyDescent="0.2">
      <c r="B204" s="133" t="s">
        <v>590</v>
      </c>
      <c r="C204" s="134" t="s">
        <v>591</v>
      </c>
      <c r="D204" s="135" t="s">
        <v>116</v>
      </c>
      <c r="E204" s="134" t="s">
        <v>117</v>
      </c>
      <c r="F204" s="135" t="s">
        <v>344</v>
      </c>
      <c r="G204" s="134" t="s">
        <v>345</v>
      </c>
      <c r="H204" s="136">
        <v>0.13469999999999999</v>
      </c>
      <c r="I204" s="135" t="s">
        <v>327</v>
      </c>
      <c r="J204" s="137" t="s">
        <v>539</v>
      </c>
    </row>
    <row r="205" spans="2:10" x14ac:dyDescent="0.2">
      <c r="B205" s="133" t="s">
        <v>592</v>
      </c>
      <c r="C205" s="134" t="s">
        <v>593</v>
      </c>
      <c r="D205" s="135" t="s">
        <v>108</v>
      </c>
      <c r="E205" s="134" t="s">
        <v>136</v>
      </c>
      <c r="F205" s="135" t="s">
        <v>406</v>
      </c>
      <c r="G205" s="134" t="s">
        <v>407</v>
      </c>
      <c r="H205" s="136">
        <v>2.2307000000000001</v>
      </c>
      <c r="I205" s="135" t="s">
        <v>544</v>
      </c>
      <c r="J205" s="137" t="s">
        <v>545</v>
      </c>
    </row>
    <row r="206" spans="2:10" x14ac:dyDescent="0.2">
      <c r="B206" s="133" t="s">
        <v>594</v>
      </c>
      <c r="C206" s="134" t="s">
        <v>595</v>
      </c>
      <c r="D206" s="135" t="s">
        <v>108</v>
      </c>
      <c r="E206" s="134" t="s">
        <v>136</v>
      </c>
      <c r="F206" s="135" t="s">
        <v>406</v>
      </c>
      <c r="G206" s="134" t="s">
        <v>407</v>
      </c>
      <c r="H206" s="136">
        <v>2.8906999999999998</v>
      </c>
      <c r="I206" s="135" t="s">
        <v>544</v>
      </c>
      <c r="J206" s="137" t="s">
        <v>545</v>
      </c>
    </row>
    <row r="207" spans="2:10" x14ac:dyDescent="0.2">
      <c r="B207" s="138" t="s">
        <v>596</v>
      </c>
      <c r="C207" s="139" t="s">
        <v>597</v>
      </c>
      <c r="D207" s="140" t="s">
        <v>116</v>
      </c>
      <c r="E207" s="139" t="s">
        <v>117</v>
      </c>
      <c r="F207" s="140" t="s">
        <v>598</v>
      </c>
      <c r="G207" s="139" t="s">
        <v>599</v>
      </c>
      <c r="H207" s="141">
        <v>0.18340000000000001</v>
      </c>
      <c r="I207" s="140" t="s">
        <v>309</v>
      </c>
      <c r="J207" s="142" t="s">
        <v>310</v>
      </c>
    </row>
    <row r="208" spans="2:10" x14ac:dyDescent="0.2">
      <c r="B208" s="143" t="s">
        <v>600</v>
      </c>
      <c r="C208" s="144" t="s">
        <v>601</v>
      </c>
      <c r="D208" s="145" t="s">
        <v>116</v>
      </c>
      <c r="E208" s="144" t="s">
        <v>117</v>
      </c>
      <c r="F208" s="145" t="s">
        <v>598</v>
      </c>
      <c r="G208" s="144" t="s">
        <v>599</v>
      </c>
      <c r="H208" s="146">
        <v>1.0051000000000001</v>
      </c>
      <c r="I208" s="145" t="s">
        <v>428</v>
      </c>
      <c r="J208" s="147" t="s">
        <v>429</v>
      </c>
    </row>
    <row r="209" spans="2:10" x14ac:dyDescent="0.2">
      <c r="B209" s="133" t="s">
        <v>602</v>
      </c>
      <c r="C209" s="134" t="s">
        <v>603</v>
      </c>
      <c r="D209" s="135" t="s">
        <v>108</v>
      </c>
      <c r="E209" s="134" t="s">
        <v>136</v>
      </c>
      <c r="F209" s="135" t="s">
        <v>344</v>
      </c>
      <c r="G209" s="134" t="s">
        <v>345</v>
      </c>
      <c r="H209" s="136">
        <v>4.5008999999999997</v>
      </c>
      <c r="I209" s="135" t="s">
        <v>209</v>
      </c>
      <c r="J209" s="137" t="s">
        <v>219</v>
      </c>
    </row>
    <row r="210" spans="2:10" x14ac:dyDescent="0.2">
      <c r="B210" s="133" t="s">
        <v>604</v>
      </c>
      <c r="C210" s="134" t="s">
        <v>605</v>
      </c>
      <c r="D210" s="135" t="s">
        <v>108</v>
      </c>
      <c r="E210" s="134" t="s">
        <v>136</v>
      </c>
      <c r="F210" s="135" t="s">
        <v>344</v>
      </c>
      <c r="G210" s="134" t="s">
        <v>345</v>
      </c>
      <c r="H210" s="136">
        <v>7.2843</v>
      </c>
      <c r="I210" s="135" t="s">
        <v>108</v>
      </c>
      <c r="J210" s="137" t="s">
        <v>109</v>
      </c>
    </row>
    <row r="211" spans="2:10" x14ac:dyDescent="0.2">
      <c r="B211" s="133" t="s">
        <v>606</v>
      </c>
      <c r="C211" s="134" t="s">
        <v>607</v>
      </c>
      <c r="D211" s="135" t="s">
        <v>108</v>
      </c>
      <c r="E211" s="134" t="s">
        <v>136</v>
      </c>
      <c r="F211" s="135" t="s">
        <v>378</v>
      </c>
      <c r="G211" s="134" t="s">
        <v>501</v>
      </c>
      <c r="H211" s="136">
        <v>6.3102</v>
      </c>
      <c r="I211" s="135" t="s">
        <v>515</v>
      </c>
      <c r="J211" s="137" t="s">
        <v>516</v>
      </c>
    </row>
    <row r="212" spans="2:10" x14ac:dyDescent="0.2">
      <c r="B212" s="138" t="s">
        <v>608</v>
      </c>
      <c r="C212" s="139" t="s">
        <v>609</v>
      </c>
      <c r="D212" s="140" t="s">
        <v>108</v>
      </c>
      <c r="E212" s="139" t="s">
        <v>136</v>
      </c>
      <c r="F212" s="140" t="s">
        <v>378</v>
      </c>
      <c r="G212" s="139" t="s">
        <v>501</v>
      </c>
      <c r="H212" s="141">
        <v>23.7133</v>
      </c>
      <c r="I212" s="140" t="s">
        <v>515</v>
      </c>
      <c r="J212" s="142" t="s">
        <v>516</v>
      </c>
    </row>
    <row r="213" spans="2:10" x14ac:dyDescent="0.2">
      <c r="B213" s="143" t="s">
        <v>610</v>
      </c>
      <c r="C213" s="144" t="s">
        <v>611</v>
      </c>
      <c r="D213" s="145" t="s">
        <v>108</v>
      </c>
      <c r="E213" s="144" t="s">
        <v>136</v>
      </c>
      <c r="F213" s="145" t="s">
        <v>378</v>
      </c>
      <c r="G213" s="144" t="s">
        <v>501</v>
      </c>
      <c r="H213" s="146">
        <v>7.0084999999999997</v>
      </c>
      <c r="I213" s="145" t="s">
        <v>211</v>
      </c>
      <c r="J213" s="147" t="s">
        <v>212</v>
      </c>
    </row>
    <row r="214" spans="2:10" x14ac:dyDescent="0.2">
      <c r="B214" s="133" t="s">
        <v>612</v>
      </c>
      <c r="C214" s="134" t="s">
        <v>613</v>
      </c>
      <c r="D214" s="135" t="s">
        <v>108</v>
      </c>
      <c r="E214" s="134" t="s">
        <v>136</v>
      </c>
      <c r="F214" s="135" t="s">
        <v>378</v>
      </c>
      <c r="G214" s="134" t="s">
        <v>501</v>
      </c>
      <c r="H214" s="136">
        <v>8.9955999999999996</v>
      </c>
      <c r="I214" s="135" t="s">
        <v>515</v>
      </c>
      <c r="J214" s="137" t="s">
        <v>516</v>
      </c>
    </row>
    <row r="215" spans="2:10" x14ac:dyDescent="0.2">
      <c r="B215" s="133" t="s">
        <v>614</v>
      </c>
      <c r="C215" s="134" t="s">
        <v>615</v>
      </c>
      <c r="D215" s="135" t="s">
        <v>108</v>
      </c>
      <c r="E215" s="134" t="s">
        <v>136</v>
      </c>
      <c r="F215" s="135" t="s">
        <v>378</v>
      </c>
      <c r="G215" s="134" t="s">
        <v>501</v>
      </c>
      <c r="H215" s="136">
        <v>9.7065999999999999</v>
      </c>
      <c r="I215" s="135" t="s">
        <v>515</v>
      </c>
      <c r="J215" s="137" t="s">
        <v>516</v>
      </c>
    </row>
    <row r="216" spans="2:10" x14ac:dyDescent="0.2">
      <c r="B216" s="133" t="s">
        <v>616</v>
      </c>
      <c r="C216" s="134" t="s">
        <v>617</v>
      </c>
      <c r="D216" s="135" t="s">
        <v>116</v>
      </c>
      <c r="E216" s="134" t="s">
        <v>117</v>
      </c>
      <c r="F216" s="135" t="s">
        <v>297</v>
      </c>
      <c r="G216" s="134" t="s">
        <v>227</v>
      </c>
      <c r="H216" s="136">
        <v>6.08E-2</v>
      </c>
      <c r="I216" s="135" t="s">
        <v>226</v>
      </c>
      <c r="J216" s="137" t="s">
        <v>227</v>
      </c>
    </row>
    <row r="217" spans="2:10" x14ac:dyDescent="0.2">
      <c r="B217" s="138" t="s">
        <v>618</v>
      </c>
      <c r="C217" s="139" t="s">
        <v>619</v>
      </c>
      <c r="D217" s="140" t="s">
        <v>295</v>
      </c>
      <c r="E217" s="139" t="s">
        <v>296</v>
      </c>
      <c r="F217" s="140" t="s">
        <v>297</v>
      </c>
      <c r="G217" s="139" t="s">
        <v>227</v>
      </c>
      <c r="H217" s="141">
        <v>0.35020000000000001</v>
      </c>
      <c r="I217" s="140" t="s">
        <v>226</v>
      </c>
      <c r="J217" s="142" t="s">
        <v>227</v>
      </c>
    </row>
    <row r="218" spans="2:10" x14ac:dyDescent="0.2">
      <c r="B218" s="143" t="s">
        <v>620</v>
      </c>
      <c r="C218" s="144" t="s">
        <v>621</v>
      </c>
      <c r="D218" s="145" t="s">
        <v>295</v>
      </c>
      <c r="E218" s="144" t="s">
        <v>296</v>
      </c>
      <c r="F218" s="145" t="s">
        <v>297</v>
      </c>
      <c r="G218" s="144" t="s">
        <v>227</v>
      </c>
      <c r="H218" s="146">
        <v>0.3196</v>
      </c>
      <c r="I218" s="145" t="s">
        <v>226</v>
      </c>
      <c r="J218" s="147" t="s">
        <v>227</v>
      </c>
    </row>
    <row r="219" spans="2:10" x14ac:dyDescent="0.2">
      <c r="B219" s="133" t="s">
        <v>622</v>
      </c>
      <c r="C219" s="134" t="s">
        <v>623</v>
      </c>
      <c r="D219" s="135" t="s">
        <v>295</v>
      </c>
      <c r="E219" s="134" t="s">
        <v>296</v>
      </c>
      <c r="F219" s="135" t="s">
        <v>297</v>
      </c>
      <c r="G219" s="134" t="s">
        <v>227</v>
      </c>
      <c r="H219" s="136">
        <v>0.38419999999999999</v>
      </c>
      <c r="I219" s="135" t="s">
        <v>226</v>
      </c>
      <c r="J219" s="137" t="s">
        <v>227</v>
      </c>
    </row>
    <row r="220" spans="2:10" x14ac:dyDescent="0.2">
      <c r="B220" s="133" t="s">
        <v>624</v>
      </c>
      <c r="C220" s="134" t="s">
        <v>625</v>
      </c>
      <c r="D220" s="135" t="s">
        <v>108</v>
      </c>
      <c r="E220" s="134" t="s">
        <v>136</v>
      </c>
      <c r="F220" s="135" t="s">
        <v>378</v>
      </c>
      <c r="G220" s="134" t="s">
        <v>501</v>
      </c>
      <c r="H220" s="136">
        <v>5.6284999999999998</v>
      </c>
      <c r="I220" s="135" t="s">
        <v>515</v>
      </c>
      <c r="J220" s="137" t="s">
        <v>516</v>
      </c>
    </row>
    <row r="221" spans="2:10" x14ac:dyDescent="0.2">
      <c r="B221" s="133" t="s">
        <v>626</v>
      </c>
      <c r="C221" s="134" t="s">
        <v>627</v>
      </c>
      <c r="D221" s="135" t="s">
        <v>269</v>
      </c>
      <c r="E221" s="134" t="s">
        <v>270</v>
      </c>
      <c r="F221" s="135" t="s">
        <v>628</v>
      </c>
      <c r="G221" s="134" t="s">
        <v>629</v>
      </c>
      <c r="H221" s="136">
        <v>1.8117000000000001</v>
      </c>
      <c r="I221" s="135" t="s">
        <v>254</v>
      </c>
      <c r="J221" s="137" t="s">
        <v>255</v>
      </c>
    </row>
    <row r="222" spans="2:10" x14ac:dyDescent="0.2">
      <c r="B222" s="138" t="s">
        <v>630</v>
      </c>
      <c r="C222" s="139" t="s">
        <v>631</v>
      </c>
      <c r="D222" s="140" t="s">
        <v>116</v>
      </c>
      <c r="E222" s="139" t="s">
        <v>117</v>
      </c>
      <c r="F222" s="140" t="s">
        <v>104</v>
      </c>
      <c r="G222" s="139" t="s">
        <v>632</v>
      </c>
      <c r="H222" s="141">
        <v>0.55249999999999999</v>
      </c>
      <c r="I222" s="140" t="s">
        <v>269</v>
      </c>
      <c r="J222" s="142" t="s">
        <v>633</v>
      </c>
    </row>
    <row r="223" spans="2:10" x14ac:dyDescent="0.2">
      <c r="B223" s="143" t="s">
        <v>634</v>
      </c>
      <c r="C223" s="144" t="s">
        <v>635</v>
      </c>
      <c r="D223" s="145" t="s">
        <v>269</v>
      </c>
      <c r="E223" s="144" t="s">
        <v>270</v>
      </c>
      <c r="F223" s="145" t="s">
        <v>628</v>
      </c>
      <c r="G223" s="144" t="s">
        <v>629</v>
      </c>
      <c r="H223" s="146">
        <v>2.8551000000000002</v>
      </c>
      <c r="I223" s="145" t="s">
        <v>254</v>
      </c>
      <c r="J223" s="147" t="s">
        <v>255</v>
      </c>
    </row>
    <row r="224" spans="2:10" x14ac:dyDescent="0.2">
      <c r="B224" s="133" t="s">
        <v>636</v>
      </c>
      <c r="C224" s="134" t="s">
        <v>637</v>
      </c>
      <c r="D224" s="135" t="s">
        <v>269</v>
      </c>
      <c r="E224" s="134" t="s">
        <v>270</v>
      </c>
      <c r="F224" s="135" t="s">
        <v>628</v>
      </c>
      <c r="G224" s="134" t="s">
        <v>629</v>
      </c>
      <c r="H224" s="136">
        <v>7.4550999999999998</v>
      </c>
      <c r="I224" s="135" t="s">
        <v>254</v>
      </c>
      <c r="J224" s="137" t="s">
        <v>255</v>
      </c>
    </row>
    <row r="225" spans="2:10" x14ac:dyDescent="0.2">
      <c r="B225" s="133" t="s">
        <v>638</v>
      </c>
      <c r="C225" s="134" t="s">
        <v>639</v>
      </c>
      <c r="D225" s="135" t="s">
        <v>269</v>
      </c>
      <c r="E225" s="134" t="s">
        <v>270</v>
      </c>
      <c r="F225" s="135" t="s">
        <v>628</v>
      </c>
      <c r="G225" s="134" t="s">
        <v>629</v>
      </c>
      <c r="H225" s="136">
        <v>0.82930000000000004</v>
      </c>
      <c r="I225" s="135" t="s">
        <v>254</v>
      </c>
      <c r="J225" s="137" t="s">
        <v>255</v>
      </c>
    </row>
    <row r="226" spans="2:10" x14ac:dyDescent="0.2">
      <c r="B226" s="133" t="s">
        <v>640</v>
      </c>
      <c r="C226" s="134" t="s">
        <v>641</v>
      </c>
      <c r="D226" s="135" t="s">
        <v>269</v>
      </c>
      <c r="E226" s="134" t="s">
        <v>270</v>
      </c>
      <c r="F226" s="135" t="s">
        <v>628</v>
      </c>
      <c r="G226" s="134" t="s">
        <v>629</v>
      </c>
      <c r="H226" s="136">
        <v>0.94310000000000005</v>
      </c>
      <c r="I226" s="135" t="s">
        <v>269</v>
      </c>
      <c r="J226" s="137" t="s">
        <v>633</v>
      </c>
    </row>
    <row r="227" spans="2:10" x14ac:dyDescent="0.2">
      <c r="B227" s="138" t="s">
        <v>642</v>
      </c>
      <c r="C227" s="139" t="s">
        <v>643</v>
      </c>
      <c r="D227" s="140" t="s">
        <v>116</v>
      </c>
      <c r="E227" s="139" t="s">
        <v>117</v>
      </c>
      <c r="F227" s="140" t="s">
        <v>104</v>
      </c>
      <c r="G227" s="139" t="s">
        <v>632</v>
      </c>
      <c r="H227" s="141">
        <v>8.0500000000000002E-2</v>
      </c>
      <c r="I227" s="140" t="s">
        <v>269</v>
      </c>
      <c r="J227" s="142" t="s">
        <v>633</v>
      </c>
    </row>
    <row r="228" spans="2:10" x14ac:dyDescent="0.2">
      <c r="B228" s="143" t="s">
        <v>644</v>
      </c>
      <c r="C228" s="144" t="s">
        <v>645</v>
      </c>
      <c r="D228" s="145" t="s">
        <v>116</v>
      </c>
      <c r="E228" s="144" t="s">
        <v>117</v>
      </c>
      <c r="F228" s="145" t="s">
        <v>104</v>
      </c>
      <c r="G228" s="144" t="s">
        <v>632</v>
      </c>
      <c r="H228" s="146">
        <v>0.18429999999999999</v>
      </c>
      <c r="I228" s="145" t="s">
        <v>269</v>
      </c>
      <c r="J228" s="147" t="s">
        <v>633</v>
      </c>
    </row>
    <row r="229" spans="2:10" x14ac:dyDescent="0.2">
      <c r="B229" s="133" t="s">
        <v>646</v>
      </c>
      <c r="C229" s="134" t="s">
        <v>647</v>
      </c>
      <c r="D229" s="135" t="s">
        <v>116</v>
      </c>
      <c r="E229" s="134" t="s">
        <v>117</v>
      </c>
      <c r="F229" s="135" t="s">
        <v>104</v>
      </c>
      <c r="G229" s="134" t="s">
        <v>632</v>
      </c>
      <c r="H229" s="136">
        <v>0.28399999999999997</v>
      </c>
      <c r="I229" s="135" t="s">
        <v>269</v>
      </c>
      <c r="J229" s="137" t="s">
        <v>633</v>
      </c>
    </row>
    <row r="230" spans="2:10" x14ac:dyDescent="0.2">
      <c r="B230" s="133" t="s">
        <v>648</v>
      </c>
      <c r="C230" s="134" t="s">
        <v>649</v>
      </c>
      <c r="D230" s="135" t="s">
        <v>269</v>
      </c>
      <c r="E230" s="134" t="s">
        <v>270</v>
      </c>
      <c r="F230" s="135" t="s">
        <v>628</v>
      </c>
      <c r="G230" s="134" t="s">
        <v>629</v>
      </c>
      <c r="H230" s="136">
        <v>2.2504</v>
      </c>
      <c r="I230" s="135" t="s">
        <v>269</v>
      </c>
      <c r="J230" s="137" t="s">
        <v>633</v>
      </c>
    </row>
    <row r="231" spans="2:10" x14ac:dyDescent="0.2">
      <c r="B231" s="133" t="s">
        <v>650</v>
      </c>
      <c r="C231" s="134" t="s">
        <v>651</v>
      </c>
      <c r="D231" s="135" t="s">
        <v>116</v>
      </c>
      <c r="E231" s="134" t="s">
        <v>117</v>
      </c>
      <c r="F231" s="135" t="s">
        <v>104</v>
      </c>
      <c r="G231" s="134" t="s">
        <v>632</v>
      </c>
      <c r="H231" s="136">
        <v>0.13300000000000001</v>
      </c>
      <c r="I231" s="135" t="s">
        <v>269</v>
      </c>
      <c r="J231" s="137" t="s">
        <v>633</v>
      </c>
    </row>
    <row r="232" spans="2:10" x14ac:dyDescent="0.2">
      <c r="B232" s="138" t="s">
        <v>652</v>
      </c>
      <c r="C232" s="139" t="s">
        <v>653</v>
      </c>
      <c r="D232" s="140" t="s">
        <v>269</v>
      </c>
      <c r="E232" s="139" t="s">
        <v>270</v>
      </c>
      <c r="F232" s="140" t="s">
        <v>628</v>
      </c>
      <c r="G232" s="139" t="s">
        <v>629</v>
      </c>
      <c r="H232" s="141">
        <v>0.40699999999999997</v>
      </c>
      <c r="I232" s="140" t="s">
        <v>269</v>
      </c>
      <c r="J232" s="142" t="s">
        <v>633</v>
      </c>
    </row>
    <row r="233" spans="2:10" x14ac:dyDescent="0.2">
      <c r="B233" s="143" t="s">
        <v>654</v>
      </c>
      <c r="C233" s="144" t="s">
        <v>655</v>
      </c>
      <c r="D233" s="145" t="s">
        <v>269</v>
      </c>
      <c r="E233" s="144" t="s">
        <v>270</v>
      </c>
      <c r="F233" s="145" t="s">
        <v>628</v>
      </c>
      <c r="G233" s="144" t="s">
        <v>629</v>
      </c>
      <c r="H233" s="146">
        <v>0.68659999999999999</v>
      </c>
      <c r="I233" s="145" t="s">
        <v>269</v>
      </c>
      <c r="J233" s="147" t="s">
        <v>633</v>
      </c>
    </row>
    <row r="234" spans="2:10" x14ac:dyDescent="0.2">
      <c r="B234" s="133" t="s">
        <v>656</v>
      </c>
      <c r="C234" s="134" t="s">
        <v>657</v>
      </c>
      <c r="D234" s="135" t="s">
        <v>269</v>
      </c>
      <c r="E234" s="134" t="s">
        <v>270</v>
      </c>
      <c r="F234" s="135" t="s">
        <v>628</v>
      </c>
      <c r="G234" s="134" t="s">
        <v>629</v>
      </c>
      <c r="H234" s="136">
        <v>3.9241000000000001</v>
      </c>
      <c r="I234" s="135" t="s">
        <v>269</v>
      </c>
      <c r="J234" s="137" t="s">
        <v>633</v>
      </c>
    </row>
    <row r="235" spans="2:10" x14ac:dyDescent="0.2">
      <c r="B235" s="133" t="s">
        <v>658</v>
      </c>
      <c r="C235" s="134" t="s">
        <v>659</v>
      </c>
      <c r="D235" s="135" t="s">
        <v>269</v>
      </c>
      <c r="E235" s="134" t="s">
        <v>270</v>
      </c>
      <c r="F235" s="135" t="s">
        <v>628</v>
      </c>
      <c r="G235" s="134" t="s">
        <v>629</v>
      </c>
      <c r="H235" s="136">
        <v>0.18</v>
      </c>
      <c r="I235" s="135" t="s">
        <v>269</v>
      </c>
      <c r="J235" s="137" t="s">
        <v>633</v>
      </c>
    </row>
    <row r="236" spans="2:10" x14ac:dyDescent="0.2">
      <c r="B236" s="133" t="s">
        <v>660</v>
      </c>
      <c r="C236" s="134" t="s">
        <v>661</v>
      </c>
      <c r="D236" s="135" t="s">
        <v>269</v>
      </c>
      <c r="E236" s="134" t="s">
        <v>270</v>
      </c>
      <c r="F236" s="135" t="s">
        <v>628</v>
      </c>
      <c r="G236" s="134" t="s">
        <v>629</v>
      </c>
      <c r="H236" s="136">
        <v>0.51270000000000004</v>
      </c>
      <c r="I236" s="135" t="s">
        <v>269</v>
      </c>
      <c r="J236" s="137" t="s">
        <v>633</v>
      </c>
    </row>
    <row r="237" spans="2:10" x14ac:dyDescent="0.2">
      <c r="B237" s="138" t="s">
        <v>662</v>
      </c>
      <c r="C237" s="139" t="s">
        <v>663</v>
      </c>
      <c r="D237" s="140" t="s">
        <v>116</v>
      </c>
      <c r="E237" s="139" t="s">
        <v>117</v>
      </c>
      <c r="F237" s="140" t="s">
        <v>104</v>
      </c>
      <c r="G237" s="139" t="s">
        <v>632</v>
      </c>
      <c r="H237" s="141">
        <v>0.43540000000000001</v>
      </c>
      <c r="I237" s="140" t="s">
        <v>269</v>
      </c>
      <c r="J237" s="142" t="s">
        <v>633</v>
      </c>
    </row>
    <row r="238" spans="2:10" x14ac:dyDescent="0.2">
      <c r="B238" s="143" t="s">
        <v>664</v>
      </c>
      <c r="C238" s="144" t="s">
        <v>665</v>
      </c>
      <c r="D238" s="145" t="s">
        <v>269</v>
      </c>
      <c r="E238" s="144" t="s">
        <v>270</v>
      </c>
      <c r="F238" s="145" t="s">
        <v>628</v>
      </c>
      <c r="G238" s="144" t="s">
        <v>629</v>
      </c>
      <c r="H238" s="146">
        <v>0.62649999999999995</v>
      </c>
      <c r="I238" s="145" t="s">
        <v>254</v>
      </c>
      <c r="J238" s="147" t="s">
        <v>255</v>
      </c>
    </row>
    <row r="239" spans="2:10" x14ac:dyDescent="0.2">
      <c r="B239" s="133" t="s">
        <v>666</v>
      </c>
      <c r="C239" s="134" t="s">
        <v>667</v>
      </c>
      <c r="D239" s="135" t="s">
        <v>116</v>
      </c>
      <c r="E239" s="134" t="s">
        <v>117</v>
      </c>
      <c r="F239" s="135" t="s">
        <v>327</v>
      </c>
      <c r="G239" s="134" t="s">
        <v>328</v>
      </c>
      <c r="H239" s="136">
        <v>4.5999999999999999E-3</v>
      </c>
      <c r="I239" s="135" t="s">
        <v>309</v>
      </c>
      <c r="J239" s="137" t="s">
        <v>310</v>
      </c>
    </row>
    <row r="240" spans="2:10" x14ac:dyDescent="0.2">
      <c r="B240" s="133" t="s">
        <v>668</v>
      </c>
      <c r="C240" s="134" t="s">
        <v>669</v>
      </c>
      <c r="D240" s="135" t="s">
        <v>116</v>
      </c>
      <c r="E240" s="134" t="s">
        <v>117</v>
      </c>
      <c r="F240" s="135" t="s">
        <v>295</v>
      </c>
      <c r="G240" s="134" t="s">
        <v>411</v>
      </c>
      <c r="H240" s="136">
        <v>5.4399999999999997E-2</v>
      </c>
      <c r="I240" s="135" t="s">
        <v>412</v>
      </c>
      <c r="J240" s="137" t="s">
        <v>411</v>
      </c>
    </row>
    <row r="241" spans="2:10" x14ac:dyDescent="0.2">
      <c r="B241" s="133" t="s">
        <v>670</v>
      </c>
      <c r="C241" s="134" t="s">
        <v>671</v>
      </c>
      <c r="D241" s="135" t="s">
        <v>116</v>
      </c>
      <c r="E241" s="134" t="s">
        <v>117</v>
      </c>
      <c r="F241" s="135" t="s">
        <v>295</v>
      </c>
      <c r="G241" s="134" t="s">
        <v>411</v>
      </c>
      <c r="H241" s="136">
        <v>0.22189999999999999</v>
      </c>
      <c r="I241" s="135" t="s">
        <v>412</v>
      </c>
      <c r="J241" s="137" t="s">
        <v>411</v>
      </c>
    </row>
    <row r="242" spans="2:10" x14ac:dyDescent="0.2">
      <c r="B242" s="138" t="s">
        <v>672</v>
      </c>
      <c r="C242" s="139" t="s">
        <v>673</v>
      </c>
      <c r="D242" s="140" t="s">
        <v>209</v>
      </c>
      <c r="E242" s="139" t="s">
        <v>306</v>
      </c>
      <c r="F242" s="140" t="s">
        <v>106</v>
      </c>
      <c r="G242" s="139" t="s">
        <v>107</v>
      </c>
      <c r="H242" s="141">
        <v>0.54</v>
      </c>
      <c r="I242" s="140" t="s">
        <v>108</v>
      </c>
      <c r="J242" s="142" t="s">
        <v>109</v>
      </c>
    </row>
    <row r="243" spans="2:10" x14ac:dyDescent="0.2">
      <c r="B243" s="143" t="s">
        <v>674</v>
      </c>
      <c r="C243" s="144" t="s">
        <v>675</v>
      </c>
      <c r="D243" s="145" t="s">
        <v>116</v>
      </c>
      <c r="E243" s="144" t="s">
        <v>117</v>
      </c>
      <c r="F243" s="145" t="s">
        <v>295</v>
      </c>
      <c r="G243" s="144" t="s">
        <v>411</v>
      </c>
      <c r="H243" s="146">
        <v>0.24929999999999999</v>
      </c>
      <c r="I243" s="145" t="s">
        <v>412</v>
      </c>
      <c r="J243" s="147" t="s">
        <v>411</v>
      </c>
    </row>
    <row r="244" spans="2:10" x14ac:dyDescent="0.2">
      <c r="B244" s="133" t="s">
        <v>676</v>
      </c>
      <c r="C244" s="134" t="s">
        <v>677</v>
      </c>
      <c r="D244" s="135" t="s">
        <v>544</v>
      </c>
      <c r="E244" s="134" t="s">
        <v>678</v>
      </c>
      <c r="F244" s="135" t="s">
        <v>452</v>
      </c>
      <c r="G244" s="134" t="s">
        <v>679</v>
      </c>
      <c r="H244" s="136">
        <v>7.3300000000000004E-2</v>
      </c>
      <c r="I244" s="135" t="s">
        <v>104</v>
      </c>
      <c r="J244" s="137" t="s">
        <v>508</v>
      </c>
    </row>
    <row r="245" spans="2:10" x14ac:dyDescent="0.2">
      <c r="B245" s="133" t="s">
        <v>680</v>
      </c>
      <c r="C245" s="134" t="s">
        <v>681</v>
      </c>
      <c r="D245" s="135" t="s">
        <v>544</v>
      </c>
      <c r="E245" s="134" t="s">
        <v>678</v>
      </c>
      <c r="F245" s="135" t="s">
        <v>452</v>
      </c>
      <c r="G245" s="134" t="s">
        <v>679</v>
      </c>
      <c r="H245" s="136">
        <v>0.9849</v>
      </c>
      <c r="I245" s="135" t="s">
        <v>104</v>
      </c>
      <c r="J245" s="137" t="s">
        <v>508</v>
      </c>
    </row>
    <row r="246" spans="2:10" x14ac:dyDescent="0.2">
      <c r="B246" s="133" t="s">
        <v>682</v>
      </c>
      <c r="C246" s="134" t="s">
        <v>683</v>
      </c>
      <c r="D246" s="135" t="s">
        <v>106</v>
      </c>
      <c r="E246" s="134" t="s">
        <v>684</v>
      </c>
      <c r="F246" s="135" t="s">
        <v>452</v>
      </c>
      <c r="G246" s="134" t="s">
        <v>679</v>
      </c>
      <c r="H246" s="136">
        <v>0.59970000000000001</v>
      </c>
      <c r="I246" s="135" t="s">
        <v>104</v>
      </c>
      <c r="J246" s="137" t="s">
        <v>508</v>
      </c>
    </row>
    <row r="247" spans="2:10" x14ac:dyDescent="0.2">
      <c r="B247" s="138" t="s">
        <v>685</v>
      </c>
      <c r="C247" s="139" t="s">
        <v>686</v>
      </c>
      <c r="D247" s="140" t="s">
        <v>544</v>
      </c>
      <c r="E247" s="139" t="s">
        <v>678</v>
      </c>
      <c r="F247" s="140" t="s">
        <v>452</v>
      </c>
      <c r="G247" s="139" t="s">
        <v>679</v>
      </c>
      <c r="H247" s="141">
        <v>0.21809999999999999</v>
      </c>
      <c r="I247" s="140" t="s">
        <v>104</v>
      </c>
      <c r="J247" s="142" t="s">
        <v>508</v>
      </c>
    </row>
    <row r="248" spans="2:10" x14ac:dyDescent="0.2">
      <c r="B248" s="143" t="s">
        <v>687</v>
      </c>
      <c r="C248" s="144" t="s">
        <v>688</v>
      </c>
      <c r="D248" s="145" t="s">
        <v>544</v>
      </c>
      <c r="E248" s="144" t="s">
        <v>678</v>
      </c>
      <c r="F248" s="145" t="s">
        <v>452</v>
      </c>
      <c r="G248" s="144" t="s">
        <v>679</v>
      </c>
      <c r="H248" s="146">
        <v>0.26069999999999999</v>
      </c>
      <c r="I248" s="145" t="s">
        <v>104</v>
      </c>
      <c r="J248" s="147" t="s">
        <v>508</v>
      </c>
    </row>
    <row r="249" spans="2:10" x14ac:dyDescent="0.2">
      <c r="B249" s="133" t="s">
        <v>689</v>
      </c>
      <c r="C249" s="134" t="s">
        <v>690</v>
      </c>
      <c r="D249" s="135" t="s">
        <v>544</v>
      </c>
      <c r="E249" s="134" t="s">
        <v>678</v>
      </c>
      <c r="F249" s="135" t="s">
        <v>452</v>
      </c>
      <c r="G249" s="134" t="s">
        <v>679</v>
      </c>
      <c r="H249" s="136">
        <v>0.2843</v>
      </c>
      <c r="I249" s="135" t="s">
        <v>104</v>
      </c>
      <c r="J249" s="137" t="s">
        <v>508</v>
      </c>
    </row>
    <row r="250" spans="2:10" x14ac:dyDescent="0.2">
      <c r="B250" s="133" t="s">
        <v>691</v>
      </c>
      <c r="C250" s="134" t="s">
        <v>692</v>
      </c>
      <c r="D250" s="135" t="s">
        <v>544</v>
      </c>
      <c r="E250" s="134" t="s">
        <v>678</v>
      </c>
      <c r="F250" s="135" t="s">
        <v>452</v>
      </c>
      <c r="G250" s="134" t="s">
        <v>679</v>
      </c>
      <c r="H250" s="136">
        <v>0.39729999999999999</v>
      </c>
      <c r="I250" s="135" t="s">
        <v>104</v>
      </c>
      <c r="J250" s="137" t="s">
        <v>508</v>
      </c>
    </row>
    <row r="251" spans="2:10" x14ac:dyDescent="0.2">
      <c r="B251" s="133" t="s">
        <v>693</v>
      </c>
      <c r="C251" s="134" t="s">
        <v>694</v>
      </c>
      <c r="D251" s="135" t="s">
        <v>544</v>
      </c>
      <c r="E251" s="134" t="s">
        <v>678</v>
      </c>
      <c r="F251" s="135" t="s">
        <v>452</v>
      </c>
      <c r="G251" s="134" t="s">
        <v>679</v>
      </c>
      <c r="H251" s="136">
        <v>0.25990000000000002</v>
      </c>
      <c r="I251" s="135" t="s">
        <v>104</v>
      </c>
      <c r="J251" s="137" t="s">
        <v>508</v>
      </c>
    </row>
    <row r="252" spans="2:10" x14ac:dyDescent="0.2">
      <c r="B252" s="138" t="s">
        <v>695</v>
      </c>
      <c r="C252" s="139" t="s">
        <v>696</v>
      </c>
      <c r="D252" s="140" t="s">
        <v>544</v>
      </c>
      <c r="E252" s="139" t="s">
        <v>678</v>
      </c>
      <c r="F252" s="140" t="s">
        <v>452</v>
      </c>
      <c r="G252" s="139" t="s">
        <v>679</v>
      </c>
      <c r="H252" s="141">
        <v>0.16700000000000001</v>
      </c>
      <c r="I252" s="140" t="s">
        <v>104</v>
      </c>
      <c r="J252" s="142" t="s">
        <v>508</v>
      </c>
    </row>
    <row r="253" spans="2:10" x14ac:dyDescent="0.2">
      <c r="B253" s="143" t="s">
        <v>697</v>
      </c>
      <c r="C253" s="144" t="s">
        <v>698</v>
      </c>
      <c r="D253" s="145" t="s">
        <v>544</v>
      </c>
      <c r="E253" s="144" t="s">
        <v>678</v>
      </c>
      <c r="F253" s="145" t="s">
        <v>452</v>
      </c>
      <c r="G253" s="144" t="s">
        <v>679</v>
      </c>
      <c r="H253" s="146">
        <v>0.31080000000000002</v>
      </c>
      <c r="I253" s="145" t="s">
        <v>104</v>
      </c>
      <c r="J253" s="147" t="s">
        <v>508</v>
      </c>
    </row>
    <row r="254" spans="2:10" x14ac:dyDescent="0.2">
      <c r="B254" s="133" t="s">
        <v>699</v>
      </c>
      <c r="C254" s="134" t="s">
        <v>700</v>
      </c>
      <c r="D254" s="135" t="s">
        <v>116</v>
      </c>
      <c r="E254" s="134" t="s">
        <v>117</v>
      </c>
      <c r="F254" s="135" t="s">
        <v>452</v>
      </c>
      <c r="G254" s="134" t="s">
        <v>679</v>
      </c>
      <c r="H254" s="136">
        <v>7.3200000000000001E-2</v>
      </c>
      <c r="I254" s="135" t="s">
        <v>104</v>
      </c>
      <c r="J254" s="137" t="s">
        <v>508</v>
      </c>
    </row>
    <row r="255" spans="2:10" x14ac:dyDescent="0.2">
      <c r="B255" s="133" t="s">
        <v>701</v>
      </c>
      <c r="C255" s="134" t="s">
        <v>702</v>
      </c>
      <c r="D255" s="135" t="s">
        <v>544</v>
      </c>
      <c r="E255" s="134" t="s">
        <v>678</v>
      </c>
      <c r="F255" s="135" t="s">
        <v>452</v>
      </c>
      <c r="G255" s="134" t="s">
        <v>679</v>
      </c>
      <c r="H255" s="136">
        <v>0.41889999999999999</v>
      </c>
      <c r="I255" s="135" t="s">
        <v>104</v>
      </c>
      <c r="J255" s="137" t="s">
        <v>508</v>
      </c>
    </row>
    <row r="256" spans="2:10" x14ac:dyDescent="0.2">
      <c r="B256" s="133" t="s">
        <v>703</v>
      </c>
      <c r="C256" s="134" t="s">
        <v>704</v>
      </c>
      <c r="D256" s="135" t="s">
        <v>116</v>
      </c>
      <c r="E256" s="134" t="s">
        <v>117</v>
      </c>
      <c r="F256" s="135" t="s">
        <v>452</v>
      </c>
      <c r="G256" s="134" t="s">
        <v>679</v>
      </c>
      <c r="H256" s="136">
        <v>3.8899999999999997E-2</v>
      </c>
      <c r="I256" s="135" t="s">
        <v>104</v>
      </c>
      <c r="J256" s="137" t="s">
        <v>508</v>
      </c>
    </row>
    <row r="257" spans="2:10" x14ac:dyDescent="0.2">
      <c r="B257" s="138" t="s">
        <v>705</v>
      </c>
      <c r="C257" s="139" t="s">
        <v>706</v>
      </c>
      <c r="D257" s="140" t="s">
        <v>116</v>
      </c>
      <c r="E257" s="139" t="s">
        <v>117</v>
      </c>
      <c r="F257" s="140" t="s">
        <v>707</v>
      </c>
      <c r="G257" s="139" t="s">
        <v>708</v>
      </c>
      <c r="H257" s="141">
        <v>0.12180000000000001</v>
      </c>
      <c r="I257" s="140" t="s">
        <v>406</v>
      </c>
      <c r="J257" s="142" t="s">
        <v>709</v>
      </c>
    </row>
    <row r="258" spans="2:10" x14ac:dyDescent="0.2">
      <c r="B258" s="143" t="s">
        <v>710</v>
      </c>
      <c r="C258" s="144" t="s">
        <v>711</v>
      </c>
      <c r="D258" s="145" t="s">
        <v>544</v>
      </c>
      <c r="E258" s="144" t="s">
        <v>678</v>
      </c>
      <c r="F258" s="145" t="s">
        <v>452</v>
      </c>
      <c r="G258" s="144" t="s">
        <v>679</v>
      </c>
      <c r="H258" s="146">
        <v>0.58489999999999998</v>
      </c>
      <c r="I258" s="145" t="s">
        <v>104</v>
      </c>
      <c r="J258" s="147" t="s">
        <v>508</v>
      </c>
    </row>
    <row r="259" spans="2:10" x14ac:dyDescent="0.2">
      <c r="B259" s="133" t="s">
        <v>712</v>
      </c>
      <c r="C259" s="134" t="s">
        <v>713</v>
      </c>
      <c r="D259" s="135" t="s">
        <v>544</v>
      </c>
      <c r="E259" s="134" t="s">
        <v>678</v>
      </c>
      <c r="F259" s="135" t="s">
        <v>452</v>
      </c>
      <c r="G259" s="134" t="s">
        <v>679</v>
      </c>
      <c r="H259" s="136">
        <v>0.52929999999999999</v>
      </c>
      <c r="I259" s="135" t="s">
        <v>104</v>
      </c>
      <c r="J259" s="137" t="s">
        <v>508</v>
      </c>
    </row>
    <row r="260" spans="2:10" x14ac:dyDescent="0.2">
      <c r="B260" s="133" t="s">
        <v>714</v>
      </c>
      <c r="C260" s="134" t="s">
        <v>715</v>
      </c>
      <c r="D260" s="135" t="s">
        <v>544</v>
      </c>
      <c r="E260" s="134" t="s">
        <v>678</v>
      </c>
      <c r="F260" s="135" t="s">
        <v>452</v>
      </c>
      <c r="G260" s="134" t="s">
        <v>679</v>
      </c>
      <c r="H260" s="136">
        <v>0.78859999999999997</v>
      </c>
      <c r="I260" s="135" t="s">
        <v>104</v>
      </c>
      <c r="J260" s="137" t="s">
        <v>508</v>
      </c>
    </row>
    <row r="261" spans="2:10" x14ac:dyDescent="0.2">
      <c r="B261" s="133" t="s">
        <v>716</v>
      </c>
      <c r="C261" s="134" t="s">
        <v>717</v>
      </c>
      <c r="D261" s="135" t="s">
        <v>269</v>
      </c>
      <c r="E261" s="134" t="s">
        <v>270</v>
      </c>
      <c r="F261" s="135" t="s">
        <v>457</v>
      </c>
      <c r="G261" s="134" t="s">
        <v>718</v>
      </c>
      <c r="H261" s="136">
        <v>0.61980000000000002</v>
      </c>
      <c r="I261" s="135" t="s">
        <v>450</v>
      </c>
      <c r="J261" s="137" t="s">
        <v>719</v>
      </c>
    </row>
    <row r="262" spans="2:10" x14ac:dyDescent="0.2">
      <c r="B262" s="138" t="s">
        <v>720</v>
      </c>
      <c r="C262" s="139" t="s">
        <v>721</v>
      </c>
      <c r="D262" s="140" t="s">
        <v>269</v>
      </c>
      <c r="E262" s="139" t="s">
        <v>270</v>
      </c>
      <c r="F262" s="140" t="s">
        <v>457</v>
      </c>
      <c r="G262" s="139" t="s">
        <v>718</v>
      </c>
      <c r="H262" s="141">
        <v>1.4844999999999999</v>
      </c>
      <c r="I262" s="140" t="s">
        <v>450</v>
      </c>
      <c r="J262" s="142" t="s">
        <v>719</v>
      </c>
    </row>
    <row r="263" spans="2:10" x14ac:dyDescent="0.2">
      <c r="B263" s="143" t="s">
        <v>722</v>
      </c>
      <c r="C263" s="144" t="s">
        <v>723</v>
      </c>
      <c r="D263" s="145" t="s">
        <v>544</v>
      </c>
      <c r="E263" s="144" t="s">
        <v>678</v>
      </c>
      <c r="F263" s="145" t="s">
        <v>452</v>
      </c>
      <c r="G263" s="144" t="s">
        <v>679</v>
      </c>
      <c r="H263" s="146">
        <v>0.87619999999999998</v>
      </c>
      <c r="I263" s="145" t="s">
        <v>104</v>
      </c>
      <c r="J263" s="147" t="s">
        <v>508</v>
      </c>
    </row>
    <row r="264" spans="2:10" x14ac:dyDescent="0.2">
      <c r="B264" s="133" t="s">
        <v>724</v>
      </c>
      <c r="C264" s="134" t="s">
        <v>725</v>
      </c>
      <c r="D264" s="135" t="s">
        <v>226</v>
      </c>
      <c r="E264" s="134" t="s">
        <v>560</v>
      </c>
      <c r="F264" s="135" t="s">
        <v>502</v>
      </c>
      <c r="G264" s="134" t="s">
        <v>561</v>
      </c>
      <c r="H264" s="136">
        <v>0.43140000000000001</v>
      </c>
      <c r="I264" s="135" t="s">
        <v>562</v>
      </c>
      <c r="J264" s="137" t="s">
        <v>563</v>
      </c>
    </row>
    <row r="265" spans="2:10" x14ac:dyDescent="0.2">
      <c r="B265" s="133" t="s">
        <v>726</v>
      </c>
      <c r="C265" s="134" t="s">
        <v>727</v>
      </c>
      <c r="D265" s="135" t="s">
        <v>226</v>
      </c>
      <c r="E265" s="134" t="s">
        <v>560</v>
      </c>
      <c r="F265" s="135" t="s">
        <v>502</v>
      </c>
      <c r="G265" s="134" t="s">
        <v>561</v>
      </c>
      <c r="H265" s="136">
        <v>5.6924000000000001</v>
      </c>
      <c r="I265" s="135" t="s">
        <v>562</v>
      </c>
      <c r="J265" s="137" t="s">
        <v>563</v>
      </c>
    </row>
    <row r="266" spans="2:10" x14ac:dyDescent="0.2">
      <c r="B266" s="133" t="s">
        <v>728</v>
      </c>
      <c r="C266" s="134" t="s">
        <v>729</v>
      </c>
      <c r="D266" s="135" t="s">
        <v>226</v>
      </c>
      <c r="E266" s="134" t="s">
        <v>560</v>
      </c>
      <c r="F266" s="135" t="s">
        <v>502</v>
      </c>
      <c r="G266" s="134" t="s">
        <v>561</v>
      </c>
      <c r="H266" s="136">
        <v>18.896599999999999</v>
      </c>
      <c r="I266" s="135" t="s">
        <v>562</v>
      </c>
      <c r="J266" s="137" t="s">
        <v>563</v>
      </c>
    </row>
    <row r="267" spans="2:10" x14ac:dyDescent="0.2">
      <c r="B267" s="138" t="s">
        <v>730</v>
      </c>
      <c r="C267" s="139" t="s">
        <v>731</v>
      </c>
      <c r="D267" s="140" t="s">
        <v>104</v>
      </c>
      <c r="E267" s="139" t="s">
        <v>105</v>
      </c>
      <c r="F267" s="140" t="s">
        <v>457</v>
      </c>
      <c r="G267" s="139" t="s">
        <v>718</v>
      </c>
      <c r="H267" s="141">
        <v>0.45839999999999997</v>
      </c>
      <c r="I267" s="140" t="s">
        <v>562</v>
      </c>
      <c r="J267" s="142" t="s">
        <v>563</v>
      </c>
    </row>
    <row r="268" spans="2:10" x14ac:dyDescent="0.2">
      <c r="B268" s="143" t="s">
        <v>732</v>
      </c>
      <c r="C268" s="144" t="s">
        <v>733</v>
      </c>
      <c r="D268" s="145" t="s">
        <v>104</v>
      </c>
      <c r="E268" s="144" t="s">
        <v>105</v>
      </c>
      <c r="F268" s="145" t="s">
        <v>502</v>
      </c>
      <c r="G268" s="144" t="s">
        <v>561</v>
      </c>
      <c r="H268" s="146">
        <v>0.30330000000000001</v>
      </c>
      <c r="I268" s="145" t="s">
        <v>562</v>
      </c>
      <c r="J268" s="147" t="s">
        <v>563</v>
      </c>
    </row>
    <row r="269" spans="2:10" x14ac:dyDescent="0.2">
      <c r="B269" s="133" t="s">
        <v>734</v>
      </c>
      <c r="C269" s="134" t="s">
        <v>735</v>
      </c>
      <c r="D269" s="135" t="s">
        <v>108</v>
      </c>
      <c r="E269" s="134" t="s">
        <v>136</v>
      </c>
      <c r="F269" s="135" t="s">
        <v>502</v>
      </c>
      <c r="G269" s="134" t="s">
        <v>561</v>
      </c>
      <c r="H269" s="136">
        <v>9.1677999999999997</v>
      </c>
      <c r="I269" s="135" t="s">
        <v>562</v>
      </c>
      <c r="J269" s="137" t="s">
        <v>563</v>
      </c>
    </row>
    <row r="270" spans="2:10" x14ac:dyDescent="0.2">
      <c r="B270" s="133" t="s">
        <v>736</v>
      </c>
      <c r="C270" s="134" t="s">
        <v>737</v>
      </c>
      <c r="D270" s="135" t="s">
        <v>104</v>
      </c>
      <c r="E270" s="134" t="s">
        <v>105</v>
      </c>
      <c r="F270" s="135" t="s">
        <v>502</v>
      </c>
      <c r="G270" s="134" t="s">
        <v>561</v>
      </c>
      <c r="H270" s="136">
        <v>0.79730000000000001</v>
      </c>
      <c r="I270" s="135" t="s">
        <v>562</v>
      </c>
      <c r="J270" s="137" t="s">
        <v>563</v>
      </c>
    </row>
    <row r="271" spans="2:10" x14ac:dyDescent="0.2">
      <c r="B271" s="133" t="s">
        <v>738</v>
      </c>
      <c r="C271" s="134" t="s">
        <v>739</v>
      </c>
      <c r="D271" s="135" t="s">
        <v>104</v>
      </c>
      <c r="E271" s="134" t="s">
        <v>105</v>
      </c>
      <c r="F271" s="135" t="s">
        <v>502</v>
      </c>
      <c r="G271" s="134" t="s">
        <v>561</v>
      </c>
      <c r="H271" s="136">
        <v>2.3997999999999999</v>
      </c>
      <c r="I271" s="135" t="s">
        <v>562</v>
      </c>
      <c r="J271" s="137" t="s">
        <v>563</v>
      </c>
    </row>
    <row r="272" spans="2:10" x14ac:dyDescent="0.2">
      <c r="B272" s="138" t="s">
        <v>740</v>
      </c>
      <c r="C272" s="139" t="s">
        <v>741</v>
      </c>
      <c r="D272" s="140" t="s">
        <v>116</v>
      </c>
      <c r="E272" s="139" t="s">
        <v>117</v>
      </c>
      <c r="F272" s="140" t="s">
        <v>515</v>
      </c>
      <c r="G272" s="139" t="s">
        <v>742</v>
      </c>
      <c r="H272" s="141">
        <v>0.39069999999999999</v>
      </c>
      <c r="I272" s="140" t="s">
        <v>234</v>
      </c>
      <c r="J272" s="142" t="s">
        <v>743</v>
      </c>
    </row>
    <row r="273" spans="2:10" x14ac:dyDescent="0.2">
      <c r="B273" s="143" t="s">
        <v>744</v>
      </c>
      <c r="C273" s="144" t="s">
        <v>745</v>
      </c>
      <c r="D273" s="145" t="s">
        <v>327</v>
      </c>
      <c r="E273" s="144" t="s">
        <v>746</v>
      </c>
      <c r="F273" s="145" t="s">
        <v>515</v>
      </c>
      <c r="G273" s="144" t="s">
        <v>742</v>
      </c>
      <c r="H273" s="146">
        <v>1.7817000000000001</v>
      </c>
      <c r="I273" s="145" t="s">
        <v>234</v>
      </c>
      <c r="J273" s="147" t="s">
        <v>743</v>
      </c>
    </row>
    <row r="274" spans="2:10" x14ac:dyDescent="0.2">
      <c r="B274" s="133" t="s">
        <v>747</v>
      </c>
      <c r="C274" s="134" t="s">
        <v>748</v>
      </c>
      <c r="D274" s="135" t="s">
        <v>327</v>
      </c>
      <c r="E274" s="134" t="s">
        <v>746</v>
      </c>
      <c r="F274" s="135" t="s">
        <v>515</v>
      </c>
      <c r="G274" s="134" t="s">
        <v>742</v>
      </c>
      <c r="H274" s="136">
        <v>0.1724</v>
      </c>
      <c r="I274" s="135" t="s">
        <v>234</v>
      </c>
      <c r="J274" s="137" t="s">
        <v>743</v>
      </c>
    </row>
    <row r="275" spans="2:10" x14ac:dyDescent="0.2">
      <c r="B275" s="133" t="s">
        <v>749</v>
      </c>
      <c r="C275" s="134" t="s">
        <v>750</v>
      </c>
      <c r="D275" s="135" t="s">
        <v>327</v>
      </c>
      <c r="E275" s="134" t="s">
        <v>746</v>
      </c>
      <c r="F275" s="135" t="s">
        <v>515</v>
      </c>
      <c r="G275" s="134" t="s">
        <v>742</v>
      </c>
      <c r="H275" s="136">
        <v>0.64490000000000003</v>
      </c>
      <c r="I275" s="135" t="s">
        <v>234</v>
      </c>
      <c r="J275" s="137" t="s">
        <v>743</v>
      </c>
    </row>
    <row r="276" spans="2:10" x14ac:dyDescent="0.2">
      <c r="B276" s="133" t="s">
        <v>751</v>
      </c>
      <c r="C276" s="134" t="s">
        <v>752</v>
      </c>
      <c r="D276" s="135" t="s">
        <v>327</v>
      </c>
      <c r="E276" s="134" t="s">
        <v>746</v>
      </c>
      <c r="F276" s="135" t="s">
        <v>515</v>
      </c>
      <c r="G276" s="134" t="s">
        <v>742</v>
      </c>
      <c r="H276" s="136">
        <v>0.79779999999999995</v>
      </c>
      <c r="I276" s="135" t="s">
        <v>234</v>
      </c>
      <c r="J276" s="137" t="s">
        <v>743</v>
      </c>
    </row>
    <row r="277" spans="2:10" x14ac:dyDescent="0.2">
      <c r="B277" s="138" t="s">
        <v>753</v>
      </c>
      <c r="C277" s="139" t="s">
        <v>754</v>
      </c>
      <c r="D277" s="140" t="s">
        <v>327</v>
      </c>
      <c r="E277" s="139" t="s">
        <v>746</v>
      </c>
      <c r="F277" s="140" t="s">
        <v>515</v>
      </c>
      <c r="G277" s="139" t="s">
        <v>742</v>
      </c>
      <c r="H277" s="141">
        <v>0.34939999999999999</v>
      </c>
      <c r="I277" s="140" t="s">
        <v>234</v>
      </c>
      <c r="J277" s="142" t="s">
        <v>743</v>
      </c>
    </row>
    <row r="278" spans="2:10" x14ac:dyDescent="0.2">
      <c r="B278" s="143" t="s">
        <v>755</v>
      </c>
      <c r="C278" s="144" t="s">
        <v>756</v>
      </c>
      <c r="D278" s="145" t="s">
        <v>327</v>
      </c>
      <c r="E278" s="144" t="s">
        <v>746</v>
      </c>
      <c r="F278" s="145" t="s">
        <v>515</v>
      </c>
      <c r="G278" s="144" t="s">
        <v>742</v>
      </c>
      <c r="H278" s="146">
        <v>0.432</v>
      </c>
      <c r="I278" s="145" t="s">
        <v>234</v>
      </c>
      <c r="J278" s="147" t="s">
        <v>743</v>
      </c>
    </row>
    <row r="279" spans="2:10" x14ac:dyDescent="0.2">
      <c r="B279" s="133" t="s">
        <v>757</v>
      </c>
      <c r="C279" s="134" t="s">
        <v>758</v>
      </c>
      <c r="D279" s="135" t="s">
        <v>327</v>
      </c>
      <c r="E279" s="134" t="s">
        <v>746</v>
      </c>
      <c r="F279" s="135" t="s">
        <v>515</v>
      </c>
      <c r="G279" s="134" t="s">
        <v>742</v>
      </c>
      <c r="H279" s="136">
        <v>0.51449999999999996</v>
      </c>
      <c r="I279" s="135" t="s">
        <v>234</v>
      </c>
      <c r="J279" s="137" t="s">
        <v>743</v>
      </c>
    </row>
    <row r="280" spans="2:10" x14ac:dyDescent="0.2">
      <c r="B280" s="133" t="s">
        <v>759</v>
      </c>
      <c r="C280" s="134" t="s">
        <v>760</v>
      </c>
      <c r="D280" s="135" t="s">
        <v>327</v>
      </c>
      <c r="E280" s="134" t="s">
        <v>746</v>
      </c>
      <c r="F280" s="135" t="s">
        <v>515</v>
      </c>
      <c r="G280" s="134" t="s">
        <v>742</v>
      </c>
      <c r="H280" s="136">
        <v>2.5724</v>
      </c>
      <c r="I280" s="135" t="s">
        <v>234</v>
      </c>
      <c r="J280" s="137" t="s">
        <v>743</v>
      </c>
    </row>
    <row r="281" spans="2:10" x14ac:dyDescent="0.2">
      <c r="B281" s="133" t="s">
        <v>761</v>
      </c>
      <c r="C281" s="134" t="s">
        <v>762</v>
      </c>
      <c r="D281" s="135" t="s">
        <v>327</v>
      </c>
      <c r="E281" s="134" t="s">
        <v>746</v>
      </c>
      <c r="F281" s="135" t="s">
        <v>515</v>
      </c>
      <c r="G281" s="134" t="s">
        <v>742</v>
      </c>
      <c r="H281" s="136">
        <v>5.7891000000000004</v>
      </c>
      <c r="I281" s="135" t="s">
        <v>234</v>
      </c>
      <c r="J281" s="137" t="s">
        <v>743</v>
      </c>
    </row>
    <row r="282" spans="2:10" x14ac:dyDescent="0.2">
      <c r="B282" s="138" t="s">
        <v>763</v>
      </c>
      <c r="C282" s="139" t="s">
        <v>764</v>
      </c>
      <c r="D282" s="140" t="s">
        <v>327</v>
      </c>
      <c r="E282" s="139" t="s">
        <v>746</v>
      </c>
      <c r="F282" s="140" t="s">
        <v>515</v>
      </c>
      <c r="G282" s="139" t="s">
        <v>742</v>
      </c>
      <c r="H282" s="141">
        <v>3.3816999999999999</v>
      </c>
      <c r="I282" s="140" t="s">
        <v>234</v>
      </c>
      <c r="J282" s="142" t="s">
        <v>743</v>
      </c>
    </row>
    <row r="283" spans="2:10" x14ac:dyDescent="0.2">
      <c r="B283" s="143" t="s">
        <v>765</v>
      </c>
      <c r="C283" s="144" t="s">
        <v>766</v>
      </c>
      <c r="D283" s="145" t="s">
        <v>327</v>
      </c>
      <c r="E283" s="144" t="s">
        <v>746</v>
      </c>
      <c r="F283" s="145" t="s">
        <v>515</v>
      </c>
      <c r="G283" s="144" t="s">
        <v>742</v>
      </c>
      <c r="H283" s="146">
        <v>4.1856</v>
      </c>
      <c r="I283" s="145" t="s">
        <v>234</v>
      </c>
      <c r="J283" s="147" t="s">
        <v>743</v>
      </c>
    </row>
    <row r="284" spans="2:10" x14ac:dyDescent="0.2">
      <c r="B284" s="133" t="s">
        <v>767</v>
      </c>
      <c r="C284" s="134" t="s">
        <v>768</v>
      </c>
      <c r="D284" s="135" t="s">
        <v>327</v>
      </c>
      <c r="E284" s="134" t="s">
        <v>746</v>
      </c>
      <c r="F284" s="135" t="s">
        <v>515</v>
      </c>
      <c r="G284" s="134" t="s">
        <v>742</v>
      </c>
      <c r="H284" s="136">
        <v>4.6041999999999996</v>
      </c>
      <c r="I284" s="135" t="s">
        <v>234</v>
      </c>
      <c r="J284" s="137" t="s">
        <v>743</v>
      </c>
    </row>
    <row r="285" spans="2:10" x14ac:dyDescent="0.2">
      <c r="B285" s="133" t="s">
        <v>769</v>
      </c>
      <c r="C285" s="134" t="s">
        <v>770</v>
      </c>
      <c r="D285" s="135" t="s">
        <v>327</v>
      </c>
      <c r="E285" s="134" t="s">
        <v>746</v>
      </c>
      <c r="F285" s="135" t="s">
        <v>515</v>
      </c>
      <c r="G285" s="134" t="s">
        <v>742</v>
      </c>
      <c r="H285" s="136">
        <v>0.23680000000000001</v>
      </c>
      <c r="I285" s="135" t="s">
        <v>234</v>
      </c>
      <c r="J285" s="137" t="s">
        <v>743</v>
      </c>
    </row>
    <row r="286" spans="2:10" x14ac:dyDescent="0.2">
      <c r="B286" s="133" t="s">
        <v>771</v>
      </c>
      <c r="C286" s="134" t="s">
        <v>772</v>
      </c>
      <c r="D286" s="135" t="s">
        <v>327</v>
      </c>
      <c r="E286" s="134" t="s">
        <v>746</v>
      </c>
      <c r="F286" s="135" t="s">
        <v>515</v>
      </c>
      <c r="G286" s="134" t="s">
        <v>742</v>
      </c>
      <c r="H286" s="136">
        <v>0.4259</v>
      </c>
      <c r="I286" s="135" t="s">
        <v>234</v>
      </c>
      <c r="J286" s="137" t="s">
        <v>743</v>
      </c>
    </row>
    <row r="287" spans="2:10" x14ac:dyDescent="0.2">
      <c r="B287" s="138" t="s">
        <v>773</v>
      </c>
      <c r="C287" s="139" t="s">
        <v>774</v>
      </c>
      <c r="D287" s="140" t="s">
        <v>327</v>
      </c>
      <c r="E287" s="139" t="s">
        <v>746</v>
      </c>
      <c r="F287" s="140" t="s">
        <v>515</v>
      </c>
      <c r="G287" s="139" t="s">
        <v>742</v>
      </c>
      <c r="H287" s="141">
        <v>0.50739999999999996</v>
      </c>
      <c r="I287" s="140" t="s">
        <v>234</v>
      </c>
      <c r="J287" s="142" t="s">
        <v>743</v>
      </c>
    </row>
    <row r="288" spans="2:10" x14ac:dyDescent="0.2">
      <c r="B288" s="143" t="s">
        <v>775</v>
      </c>
      <c r="C288" s="144" t="s">
        <v>776</v>
      </c>
      <c r="D288" s="145" t="s">
        <v>327</v>
      </c>
      <c r="E288" s="144" t="s">
        <v>746</v>
      </c>
      <c r="F288" s="145" t="s">
        <v>344</v>
      </c>
      <c r="G288" s="144" t="s">
        <v>345</v>
      </c>
      <c r="H288" s="146">
        <v>2.0179999999999998</v>
      </c>
      <c r="I288" s="145" t="s">
        <v>533</v>
      </c>
      <c r="J288" s="147" t="s">
        <v>534</v>
      </c>
    </row>
    <row r="289" spans="2:10" x14ac:dyDescent="0.2">
      <c r="B289" s="133" t="s">
        <v>777</v>
      </c>
      <c r="C289" s="134" t="s">
        <v>778</v>
      </c>
      <c r="D289" s="135" t="s">
        <v>327</v>
      </c>
      <c r="E289" s="134" t="s">
        <v>746</v>
      </c>
      <c r="F289" s="135" t="s">
        <v>344</v>
      </c>
      <c r="G289" s="134" t="s">
        <v>345</v>
      </c>
      <c r="H289" s="136">
        <v>3.0655999999999999</v>
      </c>
      <c r="I289" s="135" t="s">
        <v>533</v>
      </c>
      <c r="J289" s="137" t="s">
        <v>534</v>
      </c>
    </row>
    <row r="290" spans="2:10" x14ac:dyDescent="0.2">
      <c r="B290" s="133" t="s">
        <v>779</v>
      </c>
      <c r="C290" s="134" t="s">
        <v>780</v>
      </c>
      <c r="D290" s="135" t="s">
        <v>327</v>
      </c>
      <c r="E290" s="134" t="s">
        <v>746</v>
      </c>
      <c r="F290" s="135" t="s">
        <v>344</v>
      </c>
      <c r="G290" s="134" t="s">
        <v>345</v>
      </c>
      <c r="H290" s="136">
        <v>4.7638999999999996</v>
      </c>
      <c r="I290" s="135" t="s">
        <v>533</v>
      </c>
      <c r="J290" s="137" t="s">
        <v>534</v>
      </c>
    </row>
    <row r="291" spans="2:10" x14ac:dyDescent="0.2">
      <c r="B291" s="133" t="s">
        <v>781</v>
      </c>
      <c r="C291" s="134" t="s">
        <v>782</v>
      </c>
      <c r="D291" s="135" t="s">
        <v>327</v>
      </c>
      <c r="E291" s="134" t="s">
        <v>746</v>
      </c>
      <c r="F291" s="135" t="s">
        <v>515</v>
      </c>
      <c r="G291" s="134" t="s">
        <v>742</v>
      </c>
      <c r="H291" s="136">
        <v>2.2755000000000001</v>
      </c>
      <c r="I291" s="135" t="s">
        <v>234</v>
      </c>
      <c r="J291" s="137" t="s">
        <v>743</v>
      </c>
    </row>
    <row r="292" spans="2:10" x14ac:dyDescent="0.2">
      <c r="B292" s="138" t="s">
        <v>783</v>
      </c>
      <c r="C292" s="139" t="s">
        <v>784</v>
      </c>
      <c r="D292" s="140" t="s">
        <v>116</v>
      </c>
      <c r="E292" s="139" t="s">
        <v>117</v>
      </c>
      <c r="F292" s="140" t="s">
        <v>515</v>
      </c>
      <c r="G292" s="139" t="s">
        <v>742</v>
      </c>
      <c r="H292" s="141">
        <v>6.9900000000000004E-2</v>
      </c>
      <c r="I292" s="140" t="s">
        <v>234</v>
      </c>
      <c r="J292" s="142" t="s">
        <v>743</v>
      </c>
    </row>
    <row r="293" spans="2:10" x14ac:dyDescent="0.2">
      <c r="B293" s="143" t="s">
        <v>785</v>
      </c>
      <c r="C293" s="144" t="s">
        <v>786</v>
      </c>
      <c r="D293" s="145" t="s">
        <v>116</v>
      </c>
      <c r="E293" s="144" t="s">
        <v>117</v>
      </c>
      <c r="F293" s="145" t="s">
        <v>515</v>
      </c>
      <c r="G293" s="144" t="s">
        <v>742</v>
      </c>
      <c r="H293" s="146">
        <v>5.1799999999999999E-2</v>
      </c>
      <c r="I293" s="145" t="s">
        <v>234</v>
      </c>
      <c r="J293" s="147" t="s">
        <v>743</v>
      </c>
    </row>
    <row r="294" spans="2:10" x14ac:dyDescent="0.2">
      <c r="B294" s="133" t="s">
        <v>787</v>
      </c>
      <c r="C294" s="134" t="s">
        <v>788</v>
      </c>
      <c r="D294" s="135" t="s">
        <v>116</v>
      </c>
      <c r="E294" s="134" t="s">
        <v>117</v>
      </c>
      <c r="F294" s="135" t="s">
        <v>515</v>
      </c>
      <c r="G294" s="134" t="s">
        <v>742</v>
      </c>
      <c r="H294" s="136">
        <v>0.19800000000000001</v>
      </c>
      <c r="I294" s="135" t="s">
        <v>234</v>
      </c>
      <c r="J294" s="137" t="s">
        <v>743</v>
      </c>
    </row>
    <row r="295" spans="2:10" x14ac:dyDescent="0.2">
      <c r="B295" s="133" t="s">
        <v>789</v>
      </c>
      <c r="C295" s="134" t="s">
        <v>790</v>
      </c>
      <c r="D295" s="135" t="s">
        <v>116</v>
      </c>
      <c r="E295" s="134" t="s">
        <v>117</v>
      </c>
      <c r="F295" s="135" t="s">
        <v>515</v>
      </c>
      <c r="G295" s="134" t="s">
        <v>742</v>
      </c>
      <c r="H295" s="136">
        <v>5.91E-2</v>
      </c>
      <c r="I295" s="135" t="s">
        <v>234</v>
      </c>
      <c r="J295" s="137" t="s">
        <v>743</v>
      </c>
    </row>
    <row r="296" spans="2:10" x14ac:dyDescent="0.2">
      <c r="B296" s="133" t="s">
        <v>791</v>
      </c>
      <c r="C296" s="134" t="s">
        <v>792</v>
      </c>
      <c r="D296" s="135" t="s">
        <v>116</v>
      </c>
      <c r="E296" s="134" t="s">
        <v>117</v>
      </c>
      <c r="F296" s="135" t="s">
        <v>515</v>
      </c>
      <c r="G296" s="134" t="s">
        <v>742</v>
      </c>
      <c r="H296" s="136">
        <v>0.17749999999999999</v>
      </c>
      <c r="I296" s="135" t="s">
        <v>234</v>
      </c>
      <c r="J296" s="137" t="s">
        <v>743</v>
      </c>
    </row>
    <row r="297" spans="2:10" x14ac:dyDescent="0.2">
      <c r="B297" s="138" t="s">
        <v>793</v>
      </c>
      <c r="C297" s="139" t="s">
        <v>794</v>
      </c>
      <c r="D297" s="140" t="s">
        <v>116</v>
      </c>
      <c r="E297" s="139" t="s">
        <v>117</v>
      </c>
      <c r="F297" s="140" t="s">
        <v>515</v>
      </c>
      <c r="G297" s="139" t="s">
        <v>742</v>
      </c>
      <c r="H297" s="141">
        <v>0.18640000000000001</v>
      </c>
      <c r="I297" s="140" t="s">
        <v>406</v>
      </c>
      <c r="J297" s="142" t="s">
        <v>709</v>
      </c>
    </row>
    <row r="298" spans="2:10" x14ac:dyDescent="0.2">
      <c r="B298" s="143" t="s">
        <v>795</v>
      </c>
      <c r="C298" s="144" t="s">
        <v>796</v>
      </c>
      <c r="D298" s="145" t="s">
        <v>327</v>
      </c>
      <c r="E298" s="144" t="s">
        <v>746</v>
      </c>
      <c r="F298" s="145" t="s">
        <v>515</v>
      </c>
      <c r="G298" s="144" t="s">
        <v>742</v>
      </c>
      <c r="H298" s="146">
        <v>1.8906000000000001</v>
      </c>
      <c r="I298" s="145" t="s">
        <v>234</v>
      </c>
      <c r="J298" s="147" t="s">
        <v>743</v>
      </c>
    </row>
    <row r="299" spans="2:10" x14ac:dyDescent="0.2">
      <c r="B299" s="133" t="s">
        <v>797</v>
      </c>
      <c r="C299" s="134" t="s">
        <v>798</v>
      </c>
      <c r="D299" s="135" t="s">
        <v>327</v>
      </c>
      <c r="E299" s="134" t="s">
        <v>746</v>
      </c>
      <c r="F299" s="135" t="s">
        <v>515</v>
      </c>
      <c r="G299" s="134" t="s">
        <v>742</v>
      </c>
      <c r="H299" s="136">
        <v>2.5030999999999999</v>
      </c>
      <c r="I299" s="135" t="s">
        <v>234</v>
      </c>
      <c r="J299" s="137" t="s">
        <v>743</v>
      </c>
    </row>
    <row r="300" spans="2:10" x14ac:dyDescent="0.2">
      <c r="B300" s="133" t="s">
        <v>799</v>
      </c>
      <c r="C300" s="134" t="s">
        <v>800</v>
      </c>
      <c r="D300" s="135" t="s">
        <v>116</v>
      </c>
      <c r="E300" s="134" t="s">
        <v>117</v>
      </c>
      <c r="F300" s="135" t="s">
        <v>801</v>
      </c>
      <c r="G300" s="134" t="s">
        <v>802</v>
      </c>
      <c r="H300" s="136">
        <v>3.8399999999999997E-2</v>
      </c>
      <c r="I300" s="135" t="s">
        <v>307</v>
      </c>
      <c r="J300" s="137" t="s">
        <v>802</v>
      </c>
    </row>
    <row r="301" spans="2:10" x14ac:dyDescent="0.2">
      <c r="B301" s="133" t="s">
        <v>803</v>
      </c>
      <c r="C301" s="134" t="s">
        <v>804</v>
      </c>
      <c r="D301" s="135" t="s">
        <v>327</v>
      </c>
      <c r="E301" s="134" t="s">
        <v>746</v>
      </c>
      <c r="F301" s="135" t="s">
        <v>515</v>
      </c>
      <c r="G301" s="134" t="s">
        <v>742</v>
      </c>
      <c r="H301" s="136">
        <v>2.1839</v>
      </c>
      <c r="I301" s="135" t="s">
        <v>234</v>
      </c>
      <c r="J301" s="137" t="s">
        <v>743</v>
      </c>
    </row>
    <row r="302" spans="2:10" x14ac:dyDescent="0.2">
      <c r="B302" s="138" t="s">
        <v>805</v>
      </c>
      <c r="C302" s="139" t="s">
        <v>806</v>
      </c>
      <c r="D302" s="140" t="s">
        <v>327</v>
      </c>
      <c r="E302" s="139" t="s">
        <v>746</v>
      </c>
      <c r="F302" s="140" t="s">
        <v>515</v>
      </c>
      <c r="G302" s="139" t="s">
        <v>742</v>
      </c>
      <c r="H302" s="141">
        <v>2.4022999999999999</v>
      </c>
      <c r="I302" s="140" t="s">
        <v>234</v>
      </c>
      <c r="J302" s="142" t="s">
        <v>743</v>
      </c>
    </row>
    <row r="303" spans="2:10" x14ac:dyDescent="0.2">
      <c r="B303" s="143" t="s">
        <v>807</v>
      </c>
      <c r="C303" s="144" t="s">
        <v>808</v>
      </c>
      <c r="D303" s="145" t="s">
        <v>116</v>
      </c>
      <c r="E303" s="144" t="s">
        <v>117</v>
      </c>
      <c r="F303" s="145" t="s">
        <v>544</v>
      </c>
      <c r="G303" s="144" t="s">
        <v>809</v>
      </c>
      <c r="H303" s="146">
        <v>9.3200000000000005E-2</v>
      </c>
      <c r="I303" s="145" t="s">
        <v>321</v>
      </c>
      <c r="J303" s="147" t="s">
        <v>809</v>
      </c>
    </row>
    <row r="304" spans="2:10" x14ac:dyDescent="0.2">
      <c r="B304" s="133" t="s">
        <v>810</v>
      </c>
      <c r="C304" s="134" t="s">
        <v>811</v>
      </c>
      <c r="D304" s="135" t="s">
        <v>116</v>
      </c>
      <c r="E304" s="134" t="s">
        <v>117</v>
      </c>
      <c r="F304" s="135" t="s">
        <v>544</v>
      </c>
      <c r="G304" s="134" t="s">
        <v>809</v>
      </c>
      <c r="H304" s="136">
        <v>6.3700000000000007E-2</v>
      </c>
      <c r="I304" s="135" t="s">
        <v>321</v>
      </c>
      <c r="J304" s="137" t="s">
        <v>809</v>
      </c>
    </row>
    <row r="305" spans="2:10" x14ac:dyDescent="0.2">
      <c r="B305" s="133" t="s">
        <v>812</v>
      </c>
      <c r="C305" s="134" t="s">
        <v>813</v>
      </c>
      <c r="D305" s="135" t="s">
        <v>116</v>
      </c>
      <c r="E305" s="134" t="s">
        <v>117</v>
      </c>
      <c r="F305" s="135" t="s">
        <v>544</v>
      </c>
      <c r="G305" s="134" t="s">
        <v>809</v>
      </c>
      <c r="H305" s="136">
        <v>0.2253</v>
      </c>
      <c r="I305" s="135" t="s">
        <v>321</v>
      </c>
      <c r="J305" s="137" t="s">
        <v>809</v>
      </c>
    </row>
    <row r="306" spans="2:10" x14ac:dyDescent="0.2">
      <c r="B306" s="133" t="s">
        <v>814</v>
      </c>
      <c r="C306" s="134" t="s">
        <v>815</v>
      </c>
      <c r="D306" s="135" t="s">
        <v>116</v>
      </c>
      <c r="E306" s="134" t="s">
        <v>117</v>
      </c>
      <c r="F306" s="135" t="s">
        <v>544</v>
      </c>
      <c r="G306" s="134" t="s">
        <v>809</v>
      </c>
      <c r="H306" s="136">
        <v>0.49149999999999999</v>
      </c>
      <c r="I306" s="135" t="s">
        <v>321</v>
      </c>
      <c r="J306" s="137" t="s">
        <v>809</v>
      </c>
    </row>
    <row r="307" spans="2:10" x14ac:dyDescent="0.2">
      <c r="B307" s="138" t="s">
        <v>816</v>
      </c>
      <c r="C307" s="139" t="s">
        <v>817</v>
      </c>
      <c r="D307" s="140" t="s">
        <v>116</v>
      </c>
      <c r="E307" s="139" t="s">
        <v>117</v>
      </c>
      <c r="F307" s="140" t="s">
        <v>544</v>
      </c>
      <c r="G307" s="139" t="s">
        <v>809</v>
      </c>
      <c r="H307" s="141">
        <v>0.27900000000000003</v>
      </c>
      <c r="I307" s="140" t="s">
        <v>321</v>
      </c>
      <c r="J307" s="142" t="s">
        <v>809</v>
      </c>
    </row>
    <row r="308" spans="2:10" x14ac:dyDescent="0.2">
      <c r="B308" s="143" t="s">
        <v>818</v>
      </c>
      <c r="C308" s="144" t="s">
        <v>819</v>
      </c>
      <c r="D308" s="145" t="s">
        <v>116</v>
      </c>
      <c r="E308" s="144" t="s">
        <v>117</v>
      </c>
      <c r="F308" s="145" t="s">
        <v>104</v>
      </c>
      <c r="G308" s="144" t="s">
        <v>632</v>
      </c>
      <c r="H308" s="146">
        <v>0.1996</v>
      </c>
      <c r="I308" s="145" t="s">
        <v>269</v>
      </c>
      <c r="J308" s="147" t="s">
        <v>633</v>
      </c>
    </row>
    <row r="309" spans="2:10" x14ac:dyDescent="0.2">
      <c r="B309" s="133" t="s">
        <v>820</v>
      </c>
      <c r="C309" s="134" t="s">
        <v>821</v>
      </c>
      <c r="D309" s="135" t="s">
        <v>116</v>
      </c>
      <c r="E309" s="134" t="s">
        <v>117</v>
      </c>
      <c r="F309" s="135" t="s">
        <v>295</v>
      </c>
      <c r="G309" s="134" t="s">
        <v>411</v>
      </c>
      <c r="H309" s="136">
        <v>6.7999999999999996E-3</v>
      </c>
      <c r="I309" s="135" t="s">
        <v>412</v>
      </c>
      <c r="J309" s="137" t="s">
        <v>411</v>
      </c>
    </row>
    <row r="310" spans="2:10" x14ac:dyDescent="0.2">
      <c r="B310" s="133" t="s">
        <v>822</v>
      </c>
      <c r="C310" s="134" t="s">
        <v>823</v>
      </c>
      <c r="D310" s="135" t="s">
        <v>116</v>
      </c>
      <c r="E310" s="134" t="s">
        <v>117</v>
      </c>
      <c r="F310" s="135" t="s">
        <v>295</v>
      </c>
      <c r="G310" s="134" t="s">
        <v>411</v>
      </c>
      <c r="H310" s="136">
        <v>4.4900000000000002E-2</v>
      </c>
      <c r="I310" s="135" t="s">
        <v>412</v>
      </c>
      <c r="J310" s="137" t="s">
        <v>411</v>
      </c>
    </row>
    <row r="311" spans="2:10" x14ac:dyDescent="0.2">
      <c r="B311" s="133" t="s">
        <v>824</v>
      </c>
      <c r="C311" s="134" t="s">
        <v>825</v>
      </c>
      <c r="D311" s="135" t="s">
        <v>116</v>
      </c>
      <c r="E311" s="134" t="s">
        <v>117</v>
      </c>
      <c r="F311" s="135" t="s">
        <v>295</v>
      </c>
      <c r="G311" s="134" t="s">
        <v>411</v>
      </c>
      <c r="H311" s="136">
        <v>2.8000000000000001E-2</v>
      </c>
      <c r="I311" s="135" t="s">
        <v>412</v>
      </c>
      <c r="J311" s="137" t="s">
        <v>411</v>
      </c>
    </row>
    <row r="312" spans="2:10" x14ac:dyDescent="0.2">
      <c r="B312" s="138" t="s">
        <v>826</v>
      </c>
      <c r="C312" s="139" t="s">
        <v>827</v>
      </c>
      <c r="D312" s="140" t="s">
        <v>116</v>
      </c>
      <c r="E312" s="139" t="s">
        <v>117</v>
      </c>
      <c r="F312" s="140" t="s">
        <v>295</v>
      </c>
      <c r="G312" s="139" t="s">
        <v>411</v>
      </c>
      <c r="H312" s="141">
        <v>8.5400000000000004E-2</v>
      </c>
      <c r="I312" s="140" t="s">
        <v>412</v>
      </c>
      <c r="J312" s="142" t="s">
        <v>411</v>
      </c>
    </row>
    <row r="313" spans="2:10" x14ac:dyDescent="0.2">
      <c r="B313" s="143" t="s">
        <v>828</v>
      </c>
      <c r="C313" s="144" t="s">
        <v>829</v>
      </c>
      <c r="D313" s="145" t="s">
        <v>116</v>
      </c>
      <c r="E313" s="144" t="s">
        <v>117</v>
      </c>
      <c r="F313" s="145" t="s">
        <v>544</v>
      </c>
      <c r="G313" s="144" t="s">
        <v>809</v>
      </c>
      <c r="H313" s="146">
        <v>1.5800000000000002E-2</v>
      </c>
      <c r="I313" s="145" t="s">
        <v>321</v>
      </c>
      <c r="J313" s="147" t="s">
        <v>809</v>
      </c>
    </row>
    <row r="314" spans="2:10" x14ac:dyDescent="0.2">
      <c r="B314" s="133" t="s">
        <v>830</v>
      </c>
      <c r="C314" s="134" t="s">
        <v>831</v>
      </c>
      <c r="D314" s="135" t="s">
        <v>116</v>
      </c>
      <c r="E314" s="134" t="s">
        <v>117</v>
      </c>
      <c r="F314" s="135" t="s">
        <v>544</v>
      </c>
      <c r="G314" s="134" t="s">
        <v>809</v>
      </c>
      <c r="H314" s="136">
        <v>5.5800000000000002E-2</v>
      </c>
      <c r="I314" s="135" t="s">
        <v>321</v>
      </c>
      <c r="J314" s="137" t="s">
        <v>809</v>
      </c>
    </row>
    <row r="315" spans="2:10" x14ac:dyDescent="0.2">
      <c r="B315" s="133" t="s">
        <v>832</v>
      </c>
      <c r="C315" s="134" t="s">
        <v>833</v>
      </c>
      <c r="D315" s="135" t="s">
        <v>116</v>
      </c>
      <c r="E315" s="134" t="s">
        <v>117</v>
      </c>
      <c r="F315" s="135" t="s">
        <v>544</v>
      </c>
      <c r="G315" s="134" t="s">
        <v>809</v>
      </c>
      <c r="H315" s="136">
        <v>1.44E-2</v>
      </c>
      <c r="I315" s="135" t="s">
        <v>321</v>
      </c>
      <c r="J315" s="137" t="s">
        <v>809</v>
      </c>
    </row>
    <row r="316" spans="2:10" x14ac:dyDescent="0.2">
      <c r="B316" s="133" t="s">
        <v>834</v>
      </c>
      <c r="C316" s="134" t="s">
        <v>835</v>
      </c>
      <c r="D316" s="135" t="s">
        <v>116</v>
      </c>
      <c r="E316" s="134" t="s">
        <v>117</v>
      </c>
      <c r="F316" s="135" t="s">
        <v>544</v>
      </c>
      <c r="G316" s="134" t="s">
        <v>809</v>
      </c>
      <c r="H316" s="136">
        <v>5.8599999999999999E-2</v>
      </c>
      <c r="I316" s="135" t="s">
        <v>321</v>
      </c>
      <c r="J316" s="137" t="s">
        <v>809</v>
      </c>
    </row>
    <row r="317" spans="2:10" x14ac:dyDescent="0.2">
      <c r="B317" s="138" t="s">
        <v>836</v>
      </c>
      <c r="C317" s="139" t="s">
        <v>837</v>
      </c>
      <c r="D317" s="140" t="s">
        <v>116</v>
      </c>
      <c r="E317" s="139" t="s">
        <v>117</v>
      </c>
      <c r="F317" s="140" t="s">
        <v>544</v>
      </c>
      <c r="G317" s="139" t="s">
        <v>809</v>
      </c>
      <c r="H317" s="141">
        <v>1.8100000000000002E-2</v>
      </c>
      <c r="I317" s="140" t="s">
        <v>321</v>
      </c>
      <c r="J317" s="142" t="s">
        <v>809</v>
      </c>
    </row>
    <row r="318" spans="2:10" x14ac:dyDescent="0.2">
      <c r="B318" s="143" t="s">
        <v>838</v>
      </c>
      <c r="C318" s="144" t="s">
        <v>839</v>
      </c>
      <c r="D318" s="145" t="s">
        <v>116</v>
      </c>
      <c r="E318" s="144" t="s">
        <v>117</v>
      </c>
      <c r="F318" s="145" t="s">
        <v>544</v>
      </c>
      <c r="G318" s="144" t="s">
        <v>809</v>
      </c>
      <c r="H318" s="146">
        <v>4.7800000000000002E-2</v>
      </c>
      <c r="I318" s="145" t="s">
        <v>321</v>
      </c>
      <c r="J318" s="147" t="s">
        <v>809</v>
      </c>
    </row>
    <row r="319" spans="2:10" x14ac:dyDescent="0.2">
      <c r="B319" s="133" t="s">
        <v>840</v>
      </c>
      <c r="C319" s="134" t="s">
        <v>841</v>
      </c>
      <c r="D319" s="135" t="s">
        <v>116</v>
      </c>
      <c r="E319" s="134" t="s">
        <v>117</v>
      </c>
      <c r="F319" s="135" t="s">
        <v>544</v>
      </c>
      <c r="G319" s="134" t="s">
        <v>809</v>
      </c>
      <c r="H319" s="136">
        <v>1.6400000000000001E-2</v>
      </c>
      <c r="I319" s="135" t="s">
        <v>321</v>
      </c>
      <c r="J319" s="137" t="s">
        <v>809</v>
      </c>
    </row>
    <row r="320" spans="2:10" x14ac:dyDescent="0.2">
      <c r="B320" s="133" t="s">
        <v>842</v>
      </c>
      <c r="C320" s="134" t="s">
        <v>843</v>
      </c>
      <c r="D320" s="135" t="s">
        <v>116</v>
      </c>
      <c r="E320" s="134" t="s">
        <v>117</v>
      </c>
      <c r="F320" s="135" t="s">
        <v>544</v>
      </c>
      <c r="G320" s="134" t="s">
        <v>809</v>
      </c>
      <c r="H320" s="136">
        <v>3.85E-2</v>
      </c>
      <c r="I320" s="135" t="s">
        <v>321</v>
      </c>
      <c r="J320" s="137" t="s">
        <v>809</v>
      </c>
    </row>
    <row r="321" spans="2:10" x14ac:dyDescent="0.2">
      <c r="B321" s="133" t="s">
        <v>844</v>
      </c>
      <c r="C321" s="134" t="s">
        <v>845</v>
      </c>
      <c r="D321" s="135" t="s">
        <v>116</v>
      </c>
      <c r="E321" s="134" t="s">
        <v>117</v>
      </c>
      <c r="F321" s="135" t="s">
        <v>544</v>
      </c>
      <c r="G321" s="134" t="s">
        <v>809</v>
      </c>
      <c r="H321" s="136">
        <v>7.4000000000000003E-3</v>
      </c>
      <c r="I321" s="135" t="s">
        <v>321</v>
      </c>
      <c r="J321" s="137" t="s">
        <v>809</v>
      </c>
    </row>
    <row r="322" spans="2:10" x14ac:dyDescent="0.2">
      <c r="B322" s="138" t="s">
        <v>846</v>
      </c>
      <c r="C322" s="139" t="s">
        <v>847</v>
      </c>
      <c r="D322" s="140" t="s">
        <v>116</v>
      </c>
      <c r="E322" s="139" t="s">
        <v>117</v>
      </c>
      <c r="F322" s="140" t="s">
        <v>544</v>
      </c>
      <c r="G322" s="139" t="s">
        <v>809</v>
      </c>
      <c r="H322" s="141">
        <v>1.24E-2</v>
      </c>
      <c r="I322" s="140" t="s">
        <v>321</v>
      </c>
      <c r="J322" s="142" t="s">
        <v>809</v>
      </c>
    </row>
    <row r="323" spans="2:10" x14ac:dyDescent="0.2">
      <c r="B323" s="143" t="s">
        <v>848</v>
      </c>
      <c r="C323" s="144" t="s">
        <v>849</v>
      </c>
      <c r="D323" s="145" t="s">
        <v>116</v>
      </c>
      <c r="E323" s="144" t="s">
        <v>117</v>
      </c>
      <c r="F323" s="145" t="s">
        <v>544</v>
      </c>
      <c r="G323" s="144" t="s">
        <v>809</v>
      </c>
      <c r="H323" s="146">
        <v>1.6799999999999999E-2</v>
      </c>
      <c r="I323" s="145" t="s">
        <v>321</v>
      </c>
      <c r="J323" s="147" t="s">
        <v>809</v>
      </c>
    </row>
    <row r="324" spans="2:10" x14ac:dyDescent="0.2">
      <c r="B324" s="133" t="s">
        <v>850</v>
      </c>
      <c r="C324" s="134" t="s">
        <v>851</v>
      </c>
      <c r="D324" s="135" t="s">
        <v>116</v>
      </c>
      <c r="E324" s="134" t="s">
        <v>117</v>
      </c>
      <c r="F324" s="135" t="s">
        <v>544</v>
      </c>
      <c r="G324" s="134" t="s">
        <v>809</v>
      </c>
      <c r="H324" s="136">
        <v>1.66E-2</v>
      </c>
      <c r="I324" s="135" t="s">
        <v>321</v>
      </c>
      <c r="J324" s="137" t="s">
        <v>809</v>
      </c>
    </row>
    <row r="325" spans="2:10" x14ac:dyDescent="0.2">
      <c r="B325" s="133" t="s">
        <v>852</v>
      </c>
      <c r="C325" s="134" t="s">
        <v>853</v>
      </c>
      <c r="D325" s="135" t="s">
        <v>116</v>
      </c>
      <c r="E325" s="134" t="s">
        <v>117</v>
      </c>
      <c r="F325" s="135" t="s">
        <v>544</v>
      </c>
      <c r="G325" s="134" t="s">
        <v>809</v>
      </c>
      <c r="H325" s="136">
        <v>6.0000000000000001E-3</v>
      </c>
      <c r="I325" s="135" t="s">
        <v>321</v>
      </c>
      <c r="J325" s="137" t="s">
        <v>809</v>
      </c>
    </row>
    <row r="326" spans="2:10" x14ac:dyDescent="0.2">
      <c r="B326" s="133" t="s">
        <v>854</v>
      </c>
      <c r="C326" s="134" t="s">
        <v>855</v>
      </c>
      <c r="D326" s="135" t="s">
        <v>116</v>
      </c>
      <c r="E326" s="134" t="s">
        <v>117</v>
      </c>
      <c r="F326" s="135" t="s">
        <v>544</v>
      </c>
      <c r="G326" s="134" t="s">
        <v>809</v>
      </c>
      <c r="H326" s="136">
        <v>3.4700000000000002E-2</v>
      </c>
      <c r="I326" s="135" t="s">
        <v>321</v>
      </c>
      <c r="J326" s="137" t="s">
        <v>809</v>
      </c>
    </row>
    <row r="327" spans="2:10" x14ac:dyDescent="0.2">
      <c r="B327" s="138" t="s">
        <v>856</v>
      </c>
      <c r="C327" s="139" t="s">
        <v>857</v>
      </c>
      <c r="D327" s="140" t="s">
        <v>116</v>
      </c>
      <c r="E327" s="139" t="s">
        <v>117</v>
      </c>
      <c r="F327" s="140" t="s">
        <v>544</v>
      </c>
      <c r="G327" s="139" t="s">
        <v>809</v>
      </c>
      <c r="H327" s="141">
        <v>8.0999999999999996E-3</v>
      </c>
      <c r="I327" s="140" t="s">
        <v>321</v>
      </c>
      <c r="J327" s="142" t="s">
        <v>809</v>
      </c>
    </row>
    <row r="328" spans="2:10" x14ac:dyDescent="0.2">
      <c r="B328" s="143" t="s">
        <v>858</v>
      </c>
      <c r="C328" s="144" t="s">
        <v>859</v>
      </c>
      <c r="D328" s="145" t="s">
        <v>116</v>
      </c>
      <c r="E328" s="144" t="s">
        <v>117</v>
      </c>
      <c r="F328" s="145" t="s">
        <v>544</v>
      </c>
      <c r="G328" s="144" t="s">
        <v>809</v>
      </c>
      <c r="H328" s="146">
        <v>2.0299999999999999E-2</v>
      </c>
      <c r="I328" s="145" t="s">
        <v>321</v>
      </c>
      <c r="J328" s="147" t="s">
        <v>809</v>
      </c>
    </row>
    <row r="329" spans="2:10" x14ac:dyDescent="0.2">
      <c r="B329" s="133" t="s">
        <v>860</v>
      </c>
      <c r="C329" s="134" t="s">
        <v>861</v>
      </c>
      <c r="D329" s="135" t="s">
        <v>116</v>
      </c>
      <c r="E329" s="134" t="s">
        <v>117</v>
      </c>
      <c r="F329" s="135" t="s">
        <v>544</v>
      </c>
      <c r="G329" s="134" t="s">
        <v>809</v>
      </c>
      <c r="H329" s="136">
        <v>4.1000000000000003E-3</v>
      </c>
      <c r="I329" s="135" t="s">
        <v>321</v>
      </c>
      <c r="J329" s="137" t="s">
        <v>809</v>
      </c>
    </row>
    <row r="330" spans="2:10" x14ac:dyDescent="0.2">
      <c r="B330" s="133" t="s">
        <v>862</v>
      </c>
      <c r="C330" s="134" t="s">
        <v>863</v>
      </c>
      <c r="D330" s="135" t="s">
        <v>116</v>
      </c>
      <c r="E330" s="134" t="s">
        <v>117</v>
      </c>
      <c r="F330" s="135" t="s">
        <v>116</v>
      </c>
      <c r="G330" s="134" t="s">
        <v>215</v>
      </c>
      <c r="H330" s="136">
        <v>9.7199999999999995E-2</v>
      </c>
      <c r="I330" s="135" t="s">
        <v>116</v>
      </c>
      <c r="J330" s="137" t="s">
        <v>216</v>
      </c>
    </row>
    <row r="331" spans="2:10" x14ac:dyDescent="0.2">
      <c r="B331" s="133" t="s">
        <v>864</v>
      </c>
      <c r="C331" s="134" t="s">
        <v>865</v>
      </c>
      <c r="D331" s="135" t="s">
        <v>116</v>
      </c>
      <c r="E331" s="134" t="s">
        <v>117</v>
      </c>
      <c r="F331" s="135" t="s">
        <v>209</v>
      </c>
      <c r="G331" s="134" t="s">
        <v>210</v>
      </c>
      <c r="H331" s="136">
        <v>4.3400000000000001E-2</v>
      </c>
      <c r="I331" s="135" t="s">
        <v>246</v>
      </c>
      <c r="J331" s="137" t="s">
        <v>266</v>
      </c>
    </row>
    <row r="332" spans="2:10" x14ac:dyDescent="0.2">
      <c r="B332" s="138" t="s">
        <v>866</v>
      </c>
      <c r="C332" s="139" t="s">
        <v>867</v>
      </c>
      <c r="D332" s="140" t="s">
        <v>116</v>
      </c>
      <c r="E332" s="139" t="s">
        <v>117</v>
      </c>
      <c r="F332" s="140" t="s">
        <v>707</v>
      </c>
      <c r="G332" s="139" t="s">
        <v>708</v>
      </c>
      <c r="H332" s="141">
        <v>3.5900000000000001E-2</v>
      </c>
      <c r="I332" s="140" t="s">
        <v>406</v>
      </c>
      <c r="J332" s="142" t="s">
        <v>709</v>
      </c>
    </row>
    <row r="333" spans="2:10" x14ac:dyDescent="0.2">
      <c r="B333" s="143" t="s">
        <v>868</v>
      </c>
      <c r="C333" s="144" t="s">
        <v>869</v>
      </c>
      <c r="D333" s="145" t="s">
        <v>116</v>
      </c>
      <c r="E333" s="144" t="s">
        <v>117</v>
      </c>
      <c r="F333" s="145" t="s">
        <v>707</v>
      </c>
      <c r="G333" s="144" t="s">
        <v>708</v>
      </c>
      <c r="H333" s="146">
        <v>0.1898</v>
      </c>
      <c r="I333" s="145" t="s">
        <v>406</v>
      </c>
      <c r="J333" s="147" t="s">
        <v>709</v>
      </c>
    </row>
    <row r="334" spans="2:10" x14ac:dyDescent="0.2">
      <c r="B334" s="133" t="s">
        <v>870</v>
      </c>
      <c r="C334" s="134" t="s">
        <v>871</v>
      </c>
      <c r="D334" s="135" t="s">
        <v>116</v>
      </c>
      <c r="E334" s="134" t="s">
        <v>117</v>
      </c>
      <c r="F334" s="135" t="s">
        <v>336</v>
      </c>
      <c r="G334" s="134" t="s">
        <v>456</v>
      </c>
      <c r="H334" s="136">
        <v>0.35630000000000001</v>
      </c>
      <c r="I334" s="135" t="s">
        <v>872</v>
      </c>
      <c r="J334" s="137" t="s">
        <v>873</v>
      </c>
    </row>
    <row r="335" spans="2:10" x14ac:dyDescent="0.2">
      <c r="B335" s="133" t="s">
        <v>874</v>
      </c>
      <c r="C335" s="134" t="s">
        <v>875</v>
      </c>
      <c r="D335" s="135" t="s">
        <v>116</v>
      </c>
      <c r="E335" s="134" t="s">
        <v>117</v>
      </c>
      <c r="F335" s="135" t="s">
        <v>327</v>
      </c>
      <c r="G335" s="134" t="s">
        <v>328</v>
      </c>
      <c r="H335" s="136">
        <v>0.1042</v>
      </c>
      <c r="I335" s="135" t="s">
        <v>246</v>
      </c>
      <c r="J335" s="137" t="s">
        <v>266</v>
      </c>
    </row>
    <row r="336" spans="2:10" x14ac:dyDescent="0.2">
      <c r="B336" s="133" t="s">
        <v>876</v>
      </c>
      <c r="C336" s="134" t="s">
        <v>877</v>
      </c>
      <c r="D336" s="135" t="s">
        <v>116</v>
      </c>
      <c r="E336" s="134" t="s">
        <v>117</v>
      </c>
      <c r="F336" s="135" t="s">
        <v>406</v>
      </c>
      <c r="G336" s="134" t="s">
        <v>407</v>
      </c>
      <c r="H336" s="136">
        <v>0.127</v>
      </c>
      <c r="I336" s="135" t="s">
        <v>295</v>
      </c>
      <c r="J336" s="137" t="s">
        <v>408</v>
      </c>
    </row>
    <row r="337" spans="2:10" x14ac:dyDescent="0.2">
      <c r="B337" s="138" t="s">
        <v>878</v>
      </c>
      <c r="C337" s="139" t="s">
        <v>879</v>
      </c>
      <c r="D337" s="140" t="s">
        <v>116</v>
      </c>
      <c r="E337" s="139" t="s">
        <v>117</v>
      </c>
      <c r="F337" s="140" t="s">
        <v>327</v>
      </c>
      <c r="G337" s="139" t="s">
        <v>328</v>
      </c>
      <c r="H337" s="141">
        <v>0.2402</v>
      </c>
      <c r="I337" s="140" t="s">
        <v>246</v>
      </c>
      <c r="J337" s="142" t="s">
        <v>266</v>
      </c>
    </row>
    <row r="338" spans="2:10" x14ac:dyDescent="0.2">
      <c r="B338" s="143" t="s">
        <v>880</v>
      </c>
      <c r="C338" s="144" t="s">
        <v>881</v>
      </c>
      <c r="D338" s="145" t="s">
        <v>116</v>
      </c>
      <c r="E338" s="144" t="s">
        <v>117</v>
      </c>
      <c r="F338" s="145" t="s">
        <v>209</v>
      </c>
      <c r="G338" s="144" t="s">
        <v>210</v>
      </c>
      <c r="H338" s="146">
        <v>1.1534</v>
      </c>
      <c r="I338" s="145" t="s">
        <v>309</v>
      </c>
      <c r="J338" s="147" t="s">
        <v>310</v>
      </c>
    </row>
    <row r="339" spans="2:10" x14ac:dyDescent="0.2">
      <c r="B339" s="133" t="s">
        <v>882</v>
      </c>
      <c r="C339" s="134" t="s">
        <v>883</v>
      </c>
      <c r="D339" s="135" t="s">
        <v>116</v>
      </c>
      <c r="E339" s="134" t="s">
        <v>117</v>
      </c>
      <c r="F339" s="135" t="s">
        <v>327</v>
      </c>
      <c r="G339" s="134" t="s">
        <v>328</v>
      </c>
      <c r="H339" s="136">
        <v>0.14860000000000001</v>
      </c>
      <c r="I339" s="135" t="s">
        <v>309</v>
      </c>
      <c r="J339" s="137" t="s">
        <v>310</v>
      </c>
    </row>
    <row r="340" spans="2:10" x14ac:dyDescent="0.2">
      <c r="B340" s="133" t="s">
        <v>884</v>
      </c>
      <c r="C340" s="134" t="s">
        <v>885</v>
      </c>
      <c r="D340" s="135" t="s">
        <v>116</v>
      </c>
      <c r="E340" s="134" t="s">
        <v>117</v>
      </c>
      <c r="F340" s="135" t="s">
        <v>707</v>
      </c>
      <c r="G340" s="134" t="s">
        <v>708</v>
      </c>
      <c r="H340" s="136">
        <v>0.1212</v>
      </c>
      <c r="I340" s="135" t="s">
        <v>406</v>
      </c>
      <c r="J340" s="137" t="s">
        <v>709</v>
      </c>
    </row>
    <row r="341" spans="2:10" x14ac:dyDescent="0.2">
      <c r="B341" s="133" t="s">
        <v>886</v>
      </c>
      <c r="C341" s="134" t="s">
        <v>887</v>
      </c>
      <c r="D341" s="135" t="s">
        <v>116</v>
      </c>
      <c r="E341" s="134" t="s">
        <v>117</v>
      </c>
      <c r="F341" s="135" t="s">
        <v>707</v>
      </c>
      <c r="G341" s="134" t="s">
        <v>708</v>
      </c>
      <c r="H341" s="136">
        <v>6.3600000000000004E-2</v>
      </c>
      <c r="I341" s="135" t="s">
        <v>406</v>
      </c>
      <c r="J341" s="137" t="s">
        <v>709</v>
      </c>
    </row>
    <row r="342" spans="2:10" x14ac:dyDescent="0.2">
      <c r="B342" s="138" t="s">
        <v>888</v>
      </c>
      <c r="C342" s="139" t="s">
        <v>889</v>
      </c>
      <c r="D342" s="140" t="s">
        <v>226</v>
      </c>
      <c r="E342" s="139" t="s">
        <v>560</v>
      </c>
      <c r="F342" s="140" t="s">
        <v>269</v>
      </c>
      <c r="G342" s="139" t="s">
        <v>890</v>
      </c>
      <c r="H342" s="141">
        <v>0</v>
      </c>
      <c r="I342" s="140" t="s">
        <v>891</v>
      </c>
      <c r="J342" s="142" t="s">
        <v>892</v>
      </c>
    </row>
    <row r="343" spans="2:10" x14ac:dyDescent="0.2">
      <c r="B343" s="143" t="s">
        <v>893</v>
      </c>
      <c r="C343" s="144" t="s">
        <v>894</v>
      </c>
      <c r="D343" s="145" t="s">
        <v>226</v>
      </c>
      <c r="E343" s="144" t="s">
        <v>560</v>
      </c>
      <c r="F343" s="145" t="s">
        <v>269</v>
      </c>
      <c r="G343" s="144" t="s">
        <v>890</v>
      </c>
      <c r="H343" s="146">
        <v>6.0499999999999998E-2</v>
      </c>
      <c r="I343" s="145" t="s">
        <v>891</v>
      </c>
      <c r="J343" s="147" t="s">
        <v>892</v>
      </c>
    </row>
    <row r="344" spans="2:10" x14ac:dyDescent="0.2">
      <c r="B344" s="133" t="s">
        <v>895</v>
      </c>
      <c r="C344" s="134" t="s">
        <v>896</v>
      </c>
      <c r="D344" s="135" t="s">
        <v>226</v>
      </c>
      <c r="E344" s="134" t="s">
        <v>560</v>
      </c>
      <c r="F344" s="135" t="s">
        <v>269</v>
      </c>
      <c r="G344" s="134" t="s">
        <v>890</v>
      </c>
      <c r="H344" s="136">
        <v>0.20960000000000001</v>
      </c>
      <c r="I344" s="135" t="s">
        <v>891</v>
      </c>
      <c r="J344" s="137" t="s">
        <v>892</v>
      </c>
    </row>
    <row r="345" spans="2:10" x14ac:dyDescent="0.2">
      <c r="B345" s="133" t="s">
        <v>897</v>
      </c>
      <c r="C345" s="134" t="s">
        <v>898</v>
      </c>
      <c r="D345" s="135" t="s">
        <v>226</v>
      </c>
      <c r="E345" s="134" t="s">
        <v>560</v>
      </c>
      <c r="F345" s="135" t="s">
        <v>269</v>
      </c>
      <c r="G345" s="134" t="s">
        <v>890</v>
      </c>
      <c r="H345" s="136">
        <v>0.49419999999999997</v>
      </c>
      <c r="I345" s="135" t="s">
        <v>891</v>
      </c>
      <c r="J345" s="137" t="s">
        <v>892</v>
      </c>
    </row>
    <row r="346" spans="2:10" x14ac:dyDescent="0.2">
      <c r="B346" s="133" t="s">
        <v>899</v>
      </c>
      <c r="C346" s="134" t="s">
        <v>900</v>
      </c>
      <c r="D346" s="135" t="s">
        <v>226</v>
      </c>
      <c r="E346" s="134" t="s">
        <v>560</v>
      </c>
      <c r="F346" s="135" t="s">
        <v>269</v>
      </c>
      <c r="G346" s="134" t="s">
        <v>890</v>
      </c>
      <c r="H346" s="136">
        <v>0.53759999999999997</v>
      </c>
      <c r="I346" s="135" t="s">
        <v>891</v>
      </c>
      <c r="J346" s="137" t="s">
        <v>892</v>
      </c>
    </row>
    <row r="347" spans="2:10" x14ac:dyDescent="0.2">
      <c r="B347" s="138" t="s">
        <v>901</v>
      </c>
      <c r="C347" s="139" t="s">
        <v>902</v>
      </c>
      <c r="D347" s="140" t="s">
        <v>226</v>
      </c>
      <c r="E347" s="139" t="s">
        <v>560</v>
      </c>
      <c r="F347" s="140" t="s">
        <v>269</v>
      </c>
      <c r="G347" s="139" t="s">
        <v>890</v>
      </c>
      <c r="H347" s="141">
        <v>0</v>
      </c>
      <c r="I347" s="140" t="s">
        <v>891</v>
      </c>
      <c r="J347" s="142" t="s">
        <v>892</v>
      </c>
    </row>
    <row r="348" spans="2:10" x14ac:dyDescent="0.2">
      <c r="B348" s="143" t="s">
        <v>903</v>
      </c>
      <c r="C348" s="144" t="s">
        <v>904</v>
      </c>
      <c r="D348" s="145" t="s">
        <v>226</v>
      </c>
      <c r="E348" s="144" t="s">
        <v>560</v>
      </c>
      <c r="F348" s="145" t="s">
        <v>269</v>
      </c>
      <c r="G348" s="144" t="s">
        <v>890</v>
      </c>
      <c r="H348" s="146">
        <v>0.16350000000000001</v>
      </c>
      <c r="I348" s="145" t="s">
        <v>891</v>
      </c>
      <c r="J348" s="147" t="s">
        <v>892</v>
      </c>
    </row>
    <row r="349" spans="2:10" x14ac:dyDescent="0.2">
      <c r="B349" s="133" t="s">
        <v>905</v>
      </c>
      <c r="C349" s="134" t="s">
        <v>906</v>
      </c>
      <c r="D349" s="135" t="s">
        <v>226</v>
      </c>
      <c r="E349" s="134" t="s">
        <v>560</v>
      </c>
      <c r="F349" s="135" t="s">
        <v>269</v>
      </c>
      <c r="G349" s="134" t="s">
        <v>890</v>
      </c>
      <c r="H349" s="136">
        <v>0.19539999999999999</v>
      </c>
      <c r="I349" s="135" t="s">
        <v>891</v>
      </c>
      <c r="J349" s="137" t="s">
        <v>892</v>
      </c>
    </row>
    <row r="350" spans="2:10" x14ac:dyDescent="0.2">
      <c r="B350" s="133" t="s">
        <v>907</v>
      </c>
      <c r="C350" s="134" t="s">
        <v>908</v>
      </c>
      <c r="D350" s="135" t="s">
        <v>226</v>
      </c>
      <c r="E350" s="134" t="s">
        <v>560</v>
      </c>
      <c r="F350" s="135" t="s">
        <v>269</v>
      </c>
      <c r="G350" s="134" t="s">
        <v>890</v>
      </c>
      <c r="H350" s="136">
        <v>0.3175</v>
      </c>
      <c r="I350" s="135" t="s">
        <v>891</v>
      </c>
      <c r="J350" s="137" t="s">
        <v>892</v>
      </c>
    </row>
    <row r="351" spans="2:10" x14ac:dyDescent="0.2">
      <c r="B351" s="133" t="s">
        <v>909</v>
      </c>
      <c r="C351" s="134" t="s">
        <v>910</v>
      </c>
      <c r="D351" s="135" t="s">
        <v>226</v>
      </c>
      <c r="E351" s="134" t="s">
        <v>560</v>
      </c>
      <c r="F351" s="135" t="s">
        <v>269</v>
      </c>
      <c r="G351" s="134" t="s">
        <v>890</v>
      </c>
      <c r="H351" s="136">
        <v>0.76629999999999998</v>
      </c>
      <c r="I351" s="135" t="s">
        <v>891</v>
      </c>
      <c r="J351" s="137" t="s">
        <v>892</v>
      </c>
    </row>
    <row r="352" spans="2:10" x14ac:dyDescent="0.2">
      <c r="B352" s="138" t="s">
        <v>911</v>
      </c>
      <c r="C352" s="139" t="s">
        <v>912</v>
      </c>
      <c r="D352" s="140" t="s">
        <v>226</v>
      </c>
      <c r="E352" s="139" t="s">
        <v>560</v>
      </c>
      <c r="F352" s="140" t="s">
        <v>269</v>
      </c>
      <c r="G352" s="139" t="s">
        <v>890</v>
      </c>
      <c r="H352" s="141">
        <v>0.93359999999999999</v>
      </c>
      <c r="I352" s="140" t="s">
        <v>891</v>
      </c>
      <c r="J352" s="142" t="s">
        <v>892</v>
      </c>
    </row>
    <row r="353" spans="2:10" x14ac:dyDescent="0.2">
      <c r="B353" s="143" t="s">
        <v>913</v>
      </c>
      <c r="C353" s="144" t="s">
        <v>914</v>
      </c>
      <c r="D353" s="145" t="s">
        <v>226</v>
      </c>
      <c r="E353" s="144" t="s">
        <v>560</v>
      </c>
      <c r="F353" s="145" t="s">
        <v>269</v>
      </c>
      <c r="G353" s="144" t="s">
        <v>890</v>
      </c>
      <c r="H353" s="146">
        <v>0.98019999999999996</v>
      </c>
      <c r="I353" s="145" t="s">
        <v>891</v>
      </c>
      <c r="J353" s="147" t="s">
        <v>892</v>
      </c>
    </row>
    <row r="354" spans="2:10" x14ac:dyDescent="0.2">
      <c r="B354" s="133" t="s">
        <v>915</v>
      </c>
      <c r="C354" s="134" t="s">
        <v>916</v>
      </c>
      <c r="D354" s="135" t="s">
        <v>226</v>
      </c>
      <c r="E354" s="134" t="s">
        <v>560</v>
      </c>
      <c r="F354" s="135" t="s">
        <v>269</v>
      </c>
      <c r="G354" s="134" t="s">
        <v>890</v>
      </c>
      <c r="H354" s="136">
        <v>1.5577000000000001</v>
      </c>
      <c r="I354" s="135" t="s">
        <v>891</v>
      </c>
      <c r="J354" s="137" t="s">
        <v>892</v>
      </c>
    </row>
    <row r="355" spans="2:10" x14ac:dyDescent="0.2">
      <c r="B355" s="133" t="s">
        <v>917</v>
      </c>
      <c r="C355" s="134" t="s">
        <v>918</v>
      </c>
      <c r="D355" s="135" t="s">
        <v>226</v>
      </c>
      <c r="E355" s="134" t="s">
        <v>560</v>
      </c>
      <c r="F355" s="135" t="s">
        <v>269</v>
      </c>
      <c r="G355" s="134" t="s">
        <v>890</v>
      </c>
      <c r="H355" s="136">
        <v>1.6312</v>
      </c>
      <c r="I355" s="135" t="s">
        <v>891</v>
      </c>
      <c r="J355" s="137" t="s">
        <v>892</v>
      </c>
    </row>
    <row r="356" spans="2:10" x14ac:dyDescent="0.2">
      <c r="B356" s="133" t="s">
        <v>919</v>
      </c>
      <c r="C356" s="134" t="s">
        <v>920</v>
      </c>
      <c r="D356" s="135" t="s">
        <v>116</v>
      </c>
      <c r="E356" s="134" t="s">
        <v>117</v>
      </c>
      <c r="F356" s="135" t="s">
        <v>327</v>
      </c>
      <c r="G356" s="134" t="s">
        <v>328</v>
      </c>
      <c r="H356" s="136">
        <v>4.7399999999999998E-2</v>
      </c>
      <c r="I356" s="135" t="s">
        <v>309</v>
      </c>
      <c r="J356" s="137" t="s">
        <v>310</v>
      </c>
    </row>
    <row r="357" spans="2:10" x14ac:dyDescent="0.2">
      <c r="B357" s="138" t="s">
        <v>921</v>
      </c>
      <c r="C357" s="139" t="s">
        <v>922</v>
      </c>
      <c r="D357" s="140" t="s">
        <v>116</v>
      </c>
      <c r="E357" s="139" t="s">
        <v>117</v>
      </c>
      <c r="F357" s="140" t="s">
        <v>327</v>
      </c>
      <c r="G357" s="139" t="s">
        <v>328</v>
      </c>
      <c r="H357" s="141">
        <v>0</v>
      </c>
      <c r="I357" s="140" t="s">
        <v>309</v>
      </c>
      <c r="J357" s="142" t="s">
        <v>310</v>
      </c>
    </row>
    <row r="358" spans="2:10" x14ac:dyDescent="0.2">
      <c r="B358" s="143" t="s">
        <v>923</v>
      </c>
      <c r="C358" s="144" t="s">
        <v>924</v>
      </c>
      <c r="D358" s="145" t="s">
        <v>116</v>
      </c>
      <c r="E358" s="144" t="s">
        <v>117</v>
      </c>
      <c r="F358" s="145" t="s">
        <v>327</v>
      </c>
      <c r="G358" s="144" t="s">
        <v>328</v>
      </c>
      <c r="H358" s="146">
        <v>1.1803999999999999</v>
      </c>
      <c r="I358" s="145" t="s">
        <v>309</v>
      </c>
      <c r="J358" s="147" t="s">
        <v>310</v>
      </c>
    </row>
    <row r="359" spans="2:10" x14ac:dyDescent="0.2">
      <c r="B359" s="133" t="s">
        <v>925</v>
      </c>
      <c r="C359" s="134" t="s">
        <v>926</v>
      </c>
      <c r="D359" s="135" t="s">
        <v>246</v>
      </c>
      <c r="E359" s="134" t="s">
        <v>927</v>
      </c>
      <c r="F359" s="135" t="s">
        <v>928</v>
      </c>
      <c r="G359" s="134" t="s">
        <v>929</v>
      </c>
      <c r="H359" s="136">
        <v>0</v>
      </c>
      <c r="I359" s="135" t="s">
        <v>930</v>
      </c>
      <c r="J359" s="137" t="s">
        <v>931</v>
      </c>
    </row>
    <row r="360" spans="2:10" x14ac:dyDescent="0.2">
      <c r="B360" s="133" t="s">
        <v>932</v>
      </c>
      <c r="C360" s="134" t="s">
        <v>933</v>
      </c>
      <c r="D360" s="135" t="s">
        <v>246</v>
      </c>
      <c r="E360" s="134" t="s">
        <v>927</v>
      </c>
      <c r="F360" s="135" t="s">
        <v>928</v>
      </c>
      <c r="G360" s="134" t="s">
        <v>929</v>
      </c>
      <c r="H360" s="136">
        <v>0</v>
      </c>
      <c r="I360" s="135" t="s">
        <v>930</v>
      </c>
      <c r="J360" s="137" t="s">
        <v>931</v>
      </c>
    </row>
    <row r="361" spans="2:10" x14ac:dyDescent="0.2">
      <c r="B361" s="133" t="s">
        <v>934</v>
      </c>
      <c r="C361" s="134" t="s">
        <v>935</v>
      </c>
      <c r="D361" s="135" t="s">
        <v>246</v>
      </c>
      <c r="E361" s="134" t="s">
        <v>927</v>
      </c>
      <c r="F361" s="135" t="s">
        <v>928</v>
      </c>
      <c r="G361" s="134" t="s">
        <v>929</v>
      </c>
      <c r="H361" s="136">
        <v>0</v>
      </c>
      <c r="I361" s="135" t="s">
        <v>930</v>
      </c>
      <c r="J361" s="137" t="s">
        <v>931</v>
      </c>
    </row>
    <row r="362" spans="2:10" x14ac:dyDescent="0.2">
      <c r="B362" s="138" t="s">
        <v>936</v>
      </c>
      <c r="C362" s="139" t="s">
        <v>937</v>
      </c>
      <c r="D362" s="140" t="s">
        <v>209</v>
      </c>
      <c r="E362" s="139" t="s">
        <v>306</v>
      </c>
      <c r="F362" s="140" t="s">
        <v>307</v>
      </c>
      <c r="G362" s="139" t="s">
        <v>308</v>
      </c>
      <c r="H362" s="141">
        <v>0</v>
      </c>
      <c r="I362" s="140" t="s">
        <v>930</v>
      </c>
      <c r="J362" s="142" t="s">
        <v>931</v>
      </c>
    </row>
    <row r="363" spans="2:10" x14ac:dyDescent="0.2">
      <c r="B363" s="143" t="s">
        <v>938</v>
      </c>
      <c r="C363" s="144" t="s">
        <v>939</v>
      </c>
      <c r="D363" s="145" t="s">
        <v>246</v>
      </c>
      <c r="E363" s="144" t="s">
        <v>927</v>
      </c>
      <c r="F363" s="145" t="s">
        <v>928</v>
      </c>
      <c r="G363" s="144" t="s">
        <v>929</v>
      </c>
      <c r="H363" s="146">
        <v>0</v>
      </c>
      <c r="I363" s="145" t="s">
        <v>930</v>
      </c>
      <c r="J363" s="147" t="s">
        <v>931</v>
      </c>
    </row>
    <row r="364" spans="2:10" x14ac:dyDescent="0.2">
      <c r="B364" s="133" t="s">
        <v>940</v>
      </c>
      <c r="C364" s="134" t="s">
        <v>941</v>
      </c>
      <c r="D364" s="135" t="s">
        <v>116</v>
      </c>
      <c r="E364" s="134" t="s">
        <v>117</v>
      </c>
      <c r="F364" s="135" t="s">
        <v>344</v>
      </c>
      <c r="G364" s="134" t="s">
        <v>345</v>
      </c>
      <c r="H364" s="136">
        <v>4.2299999999999997E-2</v>
      </c>
      <c r="I364" s="135" t="s">
        <v>309</v>
      </c>
      <c r="J364" s="137" t="s">
        <v>310</v>
      </c>
    </row>
    <row r="365" spans="2:10" x14ac:dyDescent="0.2">
      <c r="B365" s="133" t="s">
        <v>942</v>
      </c>
      <c r="C365" s="134" t="s">
        <v>943</v>
      </c>
      <c r="D365" s="135" t="s">
        <v>116</v>
      </c>
      <c r="E365" s="134" t="s">
        <v>117</v>
      </c>
      <c r="F365" s="135" t="s">
        <v>707</v>
      </c>
      <c r="G365" s="134" t="s">
        <v>708</v>
      </c>
      <c r="H365" s="136">
        <v>6.5500000000000003E-2</v>
      </c>
      <c r="I365" s="135" t="s">
        <v>406</v>
      </c>
      <c r="J365" s="137" t="s">
        <v>709</v>
      </c>
    </row>
    <row r="366" spans="2:10" x14ac:dyDescent="0.2">
      <c r="B366" s="133" t="s">
        <v>944</v>
      </c>
      <c r="C366" s="134" t="s">
        <v>945</v>
      </c>
      <c r="D366" s="135" t="s">
        <v>226</v>
      </c>
      <c r="E366" s="134" t="s">
        <v>560</v>
      </c>
      <c r="F366" s="135" t="s">
        <v>269</v>
      </c>
      <c r="G366" s="134" t="s">
        <v>890</v>
      </c>
      <c r="H366" s="136">
        <v>2.1267999999999998</v>
      </c>
      <c r="I366" s="135" t="s">
        <v>891</v>
      </c>
      <c r="J366" s="137" t="s">
        <v>892</v>
      </c>
    </row>
    <row r="367" spans="2:10" x14ac:dyDescent="0.2">
      <c r="B367" s="138" t="s">
        <v>946</v>
      </c>
      <c r="C367" s="139" t="s">
        <v>947</v>
      </c>
      <c r="D367" s="140" t="s">
        <v>226</v>
      </c>
      <c r="E367" s="139" t="s">
        <v>560</v>
      </c>
      <c r="F367" s="140" t="s">
        <v>269</v>
      </c>
      <c r="G367" s="139" t="s">
        <v>890</v>
      </c>
      <c r="H367" s="141">
        <v>3.0200999999999998</v>
      </c>
      <c r="I367" s="140" t="s">
        <v>891</v>
      </c>
      <c r="J367" s="142" t="s">
        <v>892</v>
      </c>
    </row>
    <row r="368" spans="2:10" x14ac:dyDescent="0.2">
      <c r="B368" s="143" t="s">
        <v>948</v>
      </c>
      <c r="C368" s="144" t="s">
        <v>949</v>
      </c>
      <c r="D368" s="145" t="s">
        <v>226</v>
      </c>
      <c r="E368" s="144" t="s">
        <v>560</v>
      </c>
      <c r="F368" s="145" t="s">
        <v>269</v>
      </c>
      <c r="G368" s="144" t="s">
        <v>890</v>
      </c>
      <c r="H368" s="146">
        <v>6.0056000000000003</v>
      </c>
      <c r="I368" s="145" t="s">
        <v>891</v>
      </c>
      <c r="J368" s="147" t="s">
        <v>892</v>
      </c>
    </row>
    <row r="369" spans="2:10" x14ac:dyDescent="0.2">
      <c r="B369" s="133" t="s">
        <v>950</v>
      </c>
      <c r="C369" s="134" t="s">
        <v>951</v>
      </c>
      <c r="D369" s="135" t="s">
        <v>226</v>
      </c>
      <c r="E369" s="134" t="s">
        <v>560</v>
      </c>
      <c r="F369" s="135" t="s">
        <v>269</v>
      </c>
      <c r="G369" s="134" t="s">
        <v>890</v>
      </c>
      <c r="H369" s="136">
        <v>7.4771000000000001</v>
      </c>
      <c r="I369" s="135" t="s">
        <v>891</v>
      </c>
      <c r="J369" s="137" t="s">
        <v>892</v>
      </c>
    </row>
    <row r="370" spans="2:10" x14ac:dyDescent="0.2">
      <c r="B370" s="133" t="s">
        <v>952</v>
      </c>
      <c r="C370" s="134" t="s">
        <v>953</v>
      </c>
      <c r="D370" s="135" t="s">
        <v>226</v>
      </c>
      <c r="E370" s="134" t="s">
        <v>560</v>
      </c>
      <c r="F370" s="135" t="s">
        <v>269</v>
      </c>
      <c r="G370" s="134" t="s">
        <v>890</v>
      </c>
      <c r="H370" s="136">
        <v>11.919499999999999</v>
      </c>
      <c r="I370" s="135" t="s">
        <v>891</v>
      </c>
      <c r="J370" s="137" t="s">
        <v>892</v>
      </c>
    </row>
    <row r="371" spans="2:10" x14ac:dyDescent="0.2">
      <c r="B371" s="133" t="s">
        <v>954</v>
      </c>
      <c r="C371" s="134" t="s">
        <v>955</v>
      </c>
      <c r="D371" s="135" t="s">
        <v>226</v>
      </c>
      <c r="E371" s="134" t="s">
        <v>560</v>
      </c>
      <c r="F371" s="135" t="s">
        <v>269</v>
      </c>
      <c r="G371" s="134" t="s">
        <v>890</v>
      </c>
      <c r="H371" s="136">
        <v>26.596699999999998</v>
      </c>
      <c r="I371" s="135" t="s">
        <v>891</v>
      </c>
      <c r="J371" s="137" t="s">
        <v>892</v>
      </c>
    </row>
    <row r="372" spans="2:10" x14ac:dyDescent="0.2">
      <c r="B372" s="138" t="s">
        <v>956</v>
      </c>
      <c r="C372" s="139" t="s">
        <v>957</v>
      </c>
      <c r="D372" s="140" t="s">
        <v>226</v>
      </c>
      <c r="E372" s="139" t="s">
        <v>560</v>
      </c>
      <c r="F372" s="140" t="s">
        <v>269</v>
      </c>
      <c r="G372" s="139" t="s">
        <v>890</v>
      </c>
      <c r="H372" s="141">
        <v>36.218600000000002</v>
      </c>
      <c r="I372" s="140" t="s">
        <v>891</v>
      </c>
      <c r="J372" s="142" t="s">
        <v>892</v>
      </c>
    </row>
    <row r="373" spans="2:10" x14ac:dyDescent="0.2">
      <c r="B373" s="143" t="s">
        <v>958</v>
      </c>
      <c r="C373" s="144" t="s">
        <v>959</v>
      </c>
      <c r="D373" s="145" t="s">
        <v>116</v>
      </c>
      <c r="E373" s="144" t="s">
        <v>117</v>
      </c>
      <c r="F373" s="145" t="s">
        <v>104</v>
      </c>
      <c r="G373" s="144" t="s">
        <v>632</v>
      </c>
      <c r="H373" s="146">
        <v>0.16980000000000001</v>
      </c>
      <c r="I373" s="145" t="s">
        <v>269</v>
      </c>
      <c r="J373" s="147" t="s">
        <v>633</v>
      </c>
    </row>
    <row r="374" spans="2:10" x14ac:dyDescent="0.2">
      <c r="B374" s="133" t="s">
        <v>960</v>
      </c>
      <c r="C374" s="134" t="s">
        <v>961</v>
      </c>
      <c r="D374" s="135" t="s">
        <v>116</v>
      </c>
      <c r="E374" s="134" t="s">
        <v>117</v>
      </c>
      <c r="F374" s="135" t="s">
        <v>104</v>
      </c>
      <c r="G374" s="134" t="s">
        <v>632</v>
      </c>
      <c r="H374" s="136">
        <v>9.4700000000000006E-2</v>
      </c>
      <c r="I374" s="135" t="s">
        <v>269</v>
      </c>
      <c r="J374" s="137" t="s">
        <v>633</v>
      </c>
    </row>
    <row r="375" spans="2:10" x14ac:dyDescent="0.2">
      <c r="B375" s="133" t="s">
        <v>962</v>
      </c>
      <c r="C375" s="134" t="s">
        <v>963</v>
      </c>
      <c r="D375" s="135" t="s">
        <v>116</v>
      </c>
      <c r="E375" s="134" t="s">
        <v>117</v>
      </c>
      <c r="F375" s="135" t="s">
        <v>104</v>
      </c>
      <c r="G375" s="134" t="s">
        <v>632</v>
      </c>
      <c r="H375" s="136">
        <v>0.18959999999999999</v>
      </c>
      <c r="I375" s="135" t="s">
        <v>254</v>
      </c>
      <c r="J375" s="137" t="s">
        <v>255</v>
      </c>
    </row>
    <row r="376" spans="2:10" x14ac:dyDescent="0.2">
      <c r="B376" s="133" t="s">
        <v>964</v>
      </c>
      <c r="C376" s="134" t="s">
        <v>965</v>
      </c>
      <c r="D376" s="135" t="s">
        <v>116</v>
      </c>
      <c r="E376" s="134" t="s">
        <v>117</v>
      </c>
      <c r="F376" s="135" t="s">
        <v>104</v>
      </c>
      <c r="G376" s="134" t="s">
        <v>632</v>
      </c>
      <c r="H376" s="136">
        <v>0.1389</v>
      </c>
      <c r="I376" s="135" t="s">
        <v>254</v>
      </c>
      <c r="J376" s="137" t="s">
        <v>255</v>
      </c>
    </row>
    <row r="377" spans="2:10" x14ac:dyDescent="0.2">
      <c r="B377" s="138" t="s">
        <v>966</v>
      </c>
      <c r="C377" s="139" t="s">
        <v>967</v>
      </c>
      <c r="D377" s="140" t="s">
        <v>116</v>
      </c>
      <c r="E377" s="139" t="s">
        <v>117</v>
      </c>
      <c r="F377" s="140" t="s">
        <v>104</v>
      </c>
      <c r="G377" s="139" t="s">
        <v>632</v>
      </c>
      <c r="H377" s="141">
        <v>0.34100000000000003</v>
      </c>
      <c r="I377" s="140" t="s">
        <v>254</v>
      </c>
      <c r="J377" s="142" t="s">
        <v>255</v>
      </c>
    </row>
    <row r="378" spans="2:10" x14ac:dyDescent="0.2">
      <c r="B378" s="143" t="s">
        <v>968</v>
      </c>
      <c r="C378" s="144" t="s">
        <v>969</v>
      </c>
      <c r="D378" s="145" t="s">
        <v>116</v>
      </c>
      <c r="E378" s="144" t="s">
        <v>117</v>
      </c>
      <c r="F378" s="145" t="s">
        <v>104</v>
      </c>
      <c r="G378" s="144" t="s">
        <v>632</v>
      </c>
      <c r="H378" s="146">
        <v>0.3679</v>
      </c>
      <c r="I378" s="145" t="s">
        <v>254</v>
      </c>
      <c r="J378" s="147" t="s">
        <v>255</v>
      </c>
    </row>
    <row r="379" spans="2:10" x14ac:dyDescent="0.2">
      <c r="B379" s="133" t="s">
        <v>970</v>
      </c>
      <c r="C379" s="134" t="s">
        <v>971</v>
      </c>
      <c r="D379" s="135" t="s">
        <v>116</v>
      </c>
      <c r="E379" s="134" t="s">
        <v>117</v>
      </c>
      <c r="F379" s="135" t="s">
        <v>502</v>
      </c>
      <c r="G379" s="134" t="s">
        <v>561</v>
      </c>
      <c r="H379" s="136">
        <v>0.2026</v>
      </c>
      <c r="I379" s="135" t="s">
        <v>562</v>
      </c>
      <c r="J379" s="137" t="s">
        <v>563</v>
      </c>
    </row>
    <row r="380" spans="2:10" x14ac:dyDescent="0.2">
      <c r="B380" s="133" t="s">
        <v>972</v>
      </c>
      <c r="C380" s="134" t="s">
        <v>973</v>
      </c>
      <c r="D380" s="135" t="s">
        <v>116</v>
      </c>
      <c r="E380" s="134" t="s">
        <v>117</v>
      </c>
      <c r="F380" s="135" t="s">
        <v>502</v>
      </c>
      <c r="G380" s="134" t="s">
        <v>561</v>
      </c>
      <c r="H380" s="136">
        <v>0.31459999999999999</v>
      </c>
      <c r="I380" s="135" t="s">
        <v>562</v>
      </c>
      <c r="J380" s="137" t="s">
        <v>563</v>
      </c>
    </row>
    <row r="381" spans="2:10" x14ac:dyDescent="0.2">
      <c r="B381" s="133" t="s">
        <v>974</v>
      </c>
      <c r="C381" s="134" t="s">
        <v>975</v>
      </c>
      <c r="D381" s="135" t="s">
        <v>116</v>
      </c>
      <c r="E381" s="134" t="s">
        <v>117</v>
      </c>
      <c r="F381" s="135" t="s">
        <v>502</v>
      </c>
      <c r="G381" s="134" t="s">
        <v>561</v>
      </c>
      <c r="H381" s="136">
        <v>1.7951999999999999</v>
      </c>
      <c r="I381" s="135" t="s">
        <v>562</v>
      </c>
      <c r="J381" s="137" t="s">
        <v>563</v>
      </c>
    </row>
    <row r="382" spans="2:10" x14ac:dyDescent="0.2">
      <c r="B382" s="138" t="s">
        <v>976</v>
      </c>
      <c r="C382" s="139" t="s">
        <v>977</v>
      </c>
      <c r="D382" s="140" t="s">
        <v>116</v>
      </c>
      <c r="E382" s="139" t="s">
        <v>117</v>
      </c>
      <c r="F382" s="140" t="s">
        <v>502</v>
      </c>
      <c r="G382" s="139" t="s">
        <v>561</v>
      </c>
      <c r="H382" s="141">
        <v>0.6784</v>
      </c>
      <c r="I382" s="140" t="s">
        <v>562</v>
      </c>
      <c r="J382" s="142" t="s">
        <v>563</v>
      </c>
    </row>
    <row r="383" spans="2:10" x14ac:dyDescent="0.2">
      <c r="B383" s="143" t="s">
        <v>978</v>
      </c>
      <c r="C383" s="144" t="s">
        <v>979</v>
      </c>
      <c r="D383" s="145" t="s">
        <v>116</v>
      </c>
      <c r="E383" s="144" t="s">
        <v>117</v>
      </c>
      <c r="F383" s="145" t="s">
        <v>406</v>
      </c>
      <c r="G383" s="144" t="s">
        <v>407</v>
      </c>
      <c r="H383" s="146">
        <v>4.1661000000000001</v>
      </c>
      <c r="I383" s="145" t="s">
        <v>295</v>
      </c>
      <c r="J383" s="147" t="s">
        <v>408</v>
      </c>
    </row>
    <row r="384" spans="2:10" x14ac:dyDescent="0.2">
      <c r="B384" s="133" t="s">
        <v>980</v>
      </c>
      <c r="C384" s="134" t="s">
        <v>981</v>
      </c>
      <c r="D384" s="135" t="s">
        <v>116</v>
      </c>
      <c r="E384" s="134" t="s">
        <v>117</v>
      </c>
      <c r="F384" s="135" t="s">
        <v>295</v>
      </c>
      <c r="G384" s="134" t="s">
        <v>411</v>
      </c>
      <c r="H384" s="136">
        <v>6.0000000000000001E-3</v>
      </c>
      <c r="I384" s="135" t="s">
        <v>412</v>
      </c>
      <c r="J384" s="137" t="s">
        <v>411</v>
      </c>
    </row>
    <row r="385" spans="2:10" x14ac:dyDescent="0.2">
      <c r="B385" s="133" t="s">
        <v>982</v>
      </c>
      <c r="C385" s="134" t="s">
        <v>983</v>
      </c>
      <c r="D385" s="135" t="s">
        <v>116</v>
      </c>
      <c r="E385" s="134" t="s">
        <v>117</v>
      </c>
      <c r="F385" s="135" t="s">
        <v>327</v>
      </c>
      <c r="G385" s="134" t="s">
        <v>328</v>
      </c>
      <c r="H385" s="136">
        <v>6.0999999999999999E-2</v>
      </c>
      <c r="I385" s="135" t="s">
        <v>309</v>
      </c>
      <c r="J385" s="137" t="s">
        <v>310</v>
      </c>
    </row>
    <row r="386" spans="2:10" x14ac:dyDescent="0.2">
      <c r="B386" s="133" t="s">
        <v>984</v>
      </c>
      <c r="C386" s="134" t="s">
        <v>985</v>
      </c>
      <c r="D386" s="135" t="s">
        <v>209</v>
      </c>
      <c r="E386" s="134" t="s">
        <v>306</v>
      </c>
      <c r="F386" s="135" t="s">
        <v>307</v>
      </c>
      <c r="G386" s="134" t="s">
        <v>308</v>
      </c>
      <c r="H386" s="136">
        <v>0</v>
      </c>
      <c r="I386" s="135" t="s">
        <v>309</v>
      </c>
      <c r="J386" s="137" t="s">
        <v>310</v>
      </c>
    </row>
    <row r="387" spans="2:10" x14ac:dyDescent="0.2">
      <c r="B387" s="138" t="s">
        <v>986</v>
      </c>
      <c r="C387" s="139" t="s">
        <v>987</v>
      </c>
      <c r="D387" s="140" t="s">
        <v>209</v>
      </c>
      <c r="E387" s="139" t="s">
        <v>306</v>
      </c>
      <c r="F387" s="140" t="s">
        <v>307</v>
      </c>
      <c r="G387" s="139" t="s">
        <v>308</v>
      </c>
      <c r="H387" s="141">
        <v>0</v>
      </c>
      <c r="I387" s="140" t="s">
        <v>118</v>
      </c>
      <c r="J387" s="142" t="s">
        <v>119</v>
      </c>
    </row>
    <row r="388" spans="2:10" x14ac:dyDescent="0.2">
      <c r="B388" s="143" t="s">
        <v>988</v>
      </c>
      <c r="C388" s="144" t="s">
        <v>989</v>
      </c>
      <c r="D388" s="145" t="s">
        <v>116</v>
      </c>
      <c r="E388" s="144" t="s">
        <v>117</v>
      </c>
      <c r="F388" s="145" t="s">
        <v>297</v>
      </c>
      <c r="G388" s="144" t="s">
        <v>227</v>
      </c>
      <c r="H388" s="146">
        <v>5.11E-2</v>
      </c>
      <c r="I388" s="145" t="s">
        <v>226</v>
      </c>
      <c r="J388" s="147" t="s">
        <v>227</v>
      </c>
    </row>
    <row r="389" spans="2:10" x14ac:dyDescent="0.2">
      <c r="B389" s="133" t="s">
        <v>990</v>
      </c>
      <c r="C389" s="134" t="s">
        <v>991</v>
      </c>
      <c r="D389" s="135" t="s">
        <v>116</v>
      </c>
      <c r="E389" s="134" t="s">
        <v>117</v>
      </c>
      <c r="F389" s="135" t="s">
        <v>327</v>
      </c>
      <c r="G389" s="134" t="s">
        <v>328</v>
      </c>
      <c r="H389" s="136">
        <v>0.12670000000000001</v>
      </c>
      <c r="I389" s="135" t="s">
        <v>309</v>
      </c>
      <c r="J389" s="137" t="s">
        <v>310</v>
      </c>
    </row>
    <row r="390" spans="2:10" x14ac:dyDescent="0.2">
      <c r="B390" s="133" t="s">
        <v>992</v>
      </c>
      <c r="C390" s="134" t="s">
        <v>993</v>
      </c>
      <c r="D390" s="135" t="s">
        <v>226</v>
      </c>
      <c r="E390" s="134" t="s">
        <v>560</v>
      </c>
      <c r="F390" s="135" t="s">
        <v>269</v>
      </c>
      <c r="G390" s="134" t="s">
        <v>890</v>
      </c>
      <c r="H390" s="136">
        <v>0</v>
      </c>
      <c r="I390" s="135" t="s">
        <v>891</v>
      </c>
      <c r="J390" s="137" t="s">
        <v>892</v>
      </c>
    </row>
    <row r="391" spans="2:10" x14ac:dyDescent="0.2">
      <c r="B391" s="133" t="s">
        <v>994</v>
      </c>
      <c r="C391" s="134" t="s">
        <v>995</v>
      </c>
      <c r="D391" s="135" t="s">
        <v>226</v>
      </c>
      <c r="E391" s="134" t="s">
        <v>560</v>
      </c>
      <c r="F391" s="135" t="s">
        <v>269</v>
      </c>
      <c r="G391" s="134" t="s">
        <v>890</v>
      </c>
      <c r="H391" s="136">
        <v>0</v>
      </c>
      <c r="I391" s="135" t="s">
        <v>891</v>
      </c>
      <c r="J391" s="137" t="s">
        <v>892</v>
      </c>
    </row>
    <row r="392" spans="2:10" x14ac:dyDescent="0.2">
      <c r="B392" s="138" t="s">
        <v>996</v>
      </c>
      <c r="C392" s="139" t="s">
        <v>997</v>
      </c>
      <c r="D392" s="140" t="s">
        <v>116</v>
      </c>
      <c r="E392" s="139" t="s">
        <v>117</v>
      </c>
      <c r="F392" s="140" t="s">
        <v>327</v>
      </c>
      <c r="G392" s="139" t="s">
        <v>328</v>
      </c>
      <c r="H392" s="141">
        <v>2.3699999999999999E-2</v>
      </c>
      <c r="I392" s="140" t="s">
        <v>309</v>
      </c>
      <c r="J392" s="142" t="s">
        <v>310</v>
      </c>
    </row>
    <row r="393" spans="2:10" x14ac:dyDescent="0.2">
      <c r="B393" s="143" t="s">
        <v>998</v>
      </c>
      <c r="C393" s="144" t="s">
        <v>999</v>
      </c>
      <c r="D393" s="145" t="s">
        <v>246</v>
      </c>
      <c r="E393" s="144" t="s">
        <v>927</v>
      </c>
      <c r="F393" s="145" t="s">
        <v>928</v>
      </c>
      <c r="G393" s="144" t="s">
        <v>929</v>
      </c>
      <c r="H393" s="146">
        <v>0</v>
      </c>
      <c r="I393" s="145" t="s">
        <v>930</v>
      </c>
      <c r="J393" s="147" t="s">
        <v>931</v>
      </c>
    </row>
    <row r="394" spans="2:10" x14ac:dyDescent="0.2">
      <c r="B394" s="133" t="s">
        <v>1000</v>
      </c>
      <c r="C394" s="134" t="s">
        <v>1001</v>
      </c>
      <c r="D394" s="135" t="s">
        <v>116</v>
      </c>
      <c r="E394" s="134" t="s">
        <v>117</v>
      </c>
      <c r="F394" s="135" t="s">
        <v>295</v>
      </c>
      <c r="G394" s="134" t="s">
        <v>411</v>
      </c>
      <c r="H394" s="136">
        <v>0.1429</v>
      </c>
      <c r="I394" s="135" t="s">
        <v>412</v>
      </c>
      <c r="J394" s="137" t="s">
        <v>411</v>
      </c>
    </row>
    <row r="395" spans="2:10" x14ac:dyDescent="0.2">
      <c r="B395" s="133" t="s">
        <v>1002</v>
      </c>
      <c r="C395" s="134" t="s">
        <v>1003</v>
      </c>
      <c r="D395" s="135" t="s">
        <v>144</v>
      </c>
      <c r="E395" s="134" t="s">
        <v>1004</v>
      </c>
      <c r="F395" s="135" t="s">
        <v>236</v>
      </c>
      <c r="G395" s="134" t="s">
        <v>1005</v>
      </c>
      <c r="H395" s="136">
        <v>0.31090000000000001</v>
      </c>
      <c r="I395" s="135" t="s">
        <v>1006</v>
      </c>
      <c r="J395" s="137" t="s">
        <v>1007</v>
      </c>
    </row>
    <row r="396" spans="2:10" x14ac:dyDescent="0.2">
      <c r="B396" s="133" t="s">
        <v>1008</v>
      </c>
      <c r="C396" s="134" t="s">
        <v>1009</v>
      </c>
      <c r="D396" s="135" t="s">
        <v>144</v>
      </c>
      <c r="E396" s="134" t="s">
        <v>1004</v>
      </c>
      <c r="F396" s="135" t="s">
        <v>236</v>
      </c>
      <c r="G396" s="134" t="s">
        <v>1005</v>
      </c>
      <c r="H396" s="136">
        <v>0.22090000000000001</v>
      </c>
      <c r="I396" s="135" t="s">
        <v>1006</v>
      </c>
      <c r="J396" s="137" t="s">
        <v>1007</v>
      </c>
    </row>
    <row r="397" spans="2:10" x14ac:dyDescent="0.2">
      <c r="B397" s="138" t="s">
        <v>1010</v>
      </c>
      <c r="C397" s="139" t="s">
        <v>1011</v>
      </c>
      <c r="D397" s="140" t="s">
        <v>144</v>
      </c>
      <c r="E397" s="139" t="s">
        <v>1004</v>
      </c>
      <c r="F397" s="140" t="s">
        <v>236</v>
      </c>
      <c r="G397" s="139" t="s">
        <v>1005</v>
      </c>
      <c r="H397" s="141">
        <v>0.27010000000000001</v>
      </c>
      <c r="I397" s="140" t="s">
        <v>502</v>
      </c>
      <c r="J397" s="142" t="s">
        <v>503</v>
      </c>
    </row>
    <row r="398" spans="2:10" x14ac:dyDescent="0.2">
      <c r="B398" s="143" t="s">
        <v>1012</v>
      </c>
      <c r="C398" s="144" t="s">
        <v>1013</v>
      </c>
      <c r="D398" s="145" t="s">
        <v>144</v>
      </c>
      <c r="E398" s="144" t="s">
        <v>1004</v>
      </c>
      <c r="F398" s="145" t="s">
        <v>236</v>
      </c>
      <c r="G398" s="144" t="s">
        <v>1005</v>
      </c>
      <c r="H398" s="146">
        <v>0.24149999999999999</v>
      </c>
      <c r="I398" s="145" t="s">
        <v>1014</v>
      </c>
      <c r="J398" s="147" t="s">
        <v>1015</v>
      </c>
    </row>
    <row r="399" spans="2:10" x14ac:dyDescent="0.2">
      <c r="B399" s="133" t="s">
        <v>1016</v>
      </c>
      <c r="C399" s="134" t="s">
        <v>1017</v>
      </c>
      <c r="D399" s="135" t="s">
        <v>144</v>
      </c>
      <c r="E399" s="134" t="s">
        <v>1004</v>
      </c>
      <c r="F399" s="135" t="s">
        <v>236</v>
      </c>
      <c r="G399" s="134" t="s">
        <v>1005</v>
      </c>
      <c r="H399" s="136">
        <v>0.2235</v>
      </c>
      <c r="I399" s="135" t="s">
        <v>502</v>
      </c>
      <c r="J399" s="137" t="s">
        <v>503</v>
      </c>
    </row>
    <row r="400" spans="2:10" x14ac:dyDescent="0.2">
      <c r="B400" s="133" t="s">
        <v>1018</v>
      </c>
      <c r="C400" s="134" t="s">
        <v>1019</v>
      </c>
      <c r="D400" s="135" t="s">
        <v>144</v>
      </c>
      <c r="E400" s="134" t="s">
        <v>1004</v>
      </c>
      <c r="F400" s="135" t="s">
        <v>236</v>
      </c>
      <c r="G400" s="134" t="s">
        <v>1005</v>
      </c>
      <c r="H400" s="136">
        <v>0.20019999999999999</v>
      </c>
      <c r="I400" s="135" t="s">
        <v>502</v>
      </c>
      <c r="J400" s="137" t="s">
        <v>503</v>
      </c>
    </row>
    <row r="401" spans="2:10" x14ac:dyDescent="0.2">
      <c r="B401" s="133" t="s">
        <v>1020</v>
      </c>
      <c r="C401" s="134" t="s">
        <v>1021</v>
      </c>
      <c r="D401" s="135" t="s">
        <v>144</v>
      </c>
      <c r="E401" s="134" t="s">
        <v>1004</v>
      </c>
      <c r="F401" s="135" t="s">
        <v>236</v>
      </c>
      <c r="G401" s="134" t="s">
        <v>1005</v>
      </c>
      <c r="H401" s="136">
        <v>0.26829999999999998</v>
      </c>
      <c r="I401" s="135" t="s">
        <v>502</v>
      </c>
      <c r="J401" s="137" t="s">
        <v>503</v>
      </c>
    </row>
    <row r="402" spans="2:10" x14ac:dyDescent="0.2">
      <c r="B402" s="138" t="s">
        <v>1022</v>
      </c>
      <c r="C402" s="139" t="s">
        <v>1023</v>
      </c>
      <c r="D402" s="140" t="s">
        <v>144</v>
      </c>
      <c r="E402" s="139" t="s">
        <v>1004</v>
      </c>
      <c r="F402" s="140" t="s">
        <v>236</v>
      </c>
      <c r="G402" s="139" t="s">
        <v>1005</v>
      </c>
      <c r="H402" s="141">
        <v>0.4178</v>
      </c>
      <c r="I402" s="140" t="s">
        <v>502</v>
      </c>
      <c r="J402" s="142" t="s">
        <v>503</v>
      </c>
    </row>
    <row r="403" spans="2:10" x14ac:dyDescent="0.2">
      <c r="B403" s="143" t="s">
        <v>1024</v>
      </c>
      <c r="C403" s="144" t="s">
        <v>1025</v>
      </c>
      <c r="D403" s="145" t="s">
        <v>144</v>
      </c>
      <c r="E403" s="144" t="s">
        <v>1004</v>
      </c>
      <c r="F403" s="145" t="s">
        <v>236</v>
      </c>
      <c r="G403" s="144" t="s">
        <v>1005</v>
      </c>
      <c r="H403" s="146">
        <v>0.22789999999999999</v>
      </c>
      <c r="I403" s="145" t="s">
        <v>502</v>
      </c>
      <c r="J403" s="147" t="s">
        <v>503</v>
      </c>
    </row>
    <row r="404" spans="2:10" x14ac:dyDescent="0.2">
      <c r="B404" s="133" t="s">
        <v>1026</v>
      </c>
      <c r="C404" s="134" t="s">
        <v>1027</v>
      </c>
      <c r="D404" s="135" t="s">
        <v>144</v>
      </c>
      <c r="E404" s="134" t="s">
        <v>1004</v>
      </c>
      <c r="F404" s="135" t="s">
        <v>236</v>
      </c>
      <c r="G404" s="134" t="s">
        <v>1005</v>
      </c>
      <c r="H404" s="136">
        <v>0.35089999999999999</v>
      </c>
      <c r="I404" s="135" t="s">
        <v>502</v>
      </c>
      <c r="J404" s="137" t="s">
        <v>503</v>
      </c>
    </row>
    <row r="405" spans="2:10" x14ac:dyDescent="0.2">
      <c r="B405" s="133" t="s">
        <v>1028</v>
      </c>
      <c r="C405" s="134" t="s">
        <v>1029</v>
      </c>
      <c r="D405" s="135" t="s">
        <v>144</v>
      </c>
      <c r="E405" s="134" t="s">
        <v>1004</v>
      </c>
      <c r="F405" s="135" t="s">
        <v>236</v>
      </c>
      <c r="G405" s="134" t="s">
        <v>1005</v>
      </c>
      <c r="H405" s="136">
        <v>0.32740000000000002</v>
      </c>
      <c r="I405" s="135" t="s">
        <v>502</v>
      </c>
      <c r="J405" s="137" t="s">
        <v>503</v>
      </c>
    </row>
    <row r="406" spans="2:10" x14ac:dyDescent="0.2">
      <c r="B406" s="133" t="s">
        <v>1030</v>
      </c>
      <c r="C406" s="134" t="s">
        <v>1031</v>
      </c>
      <c r="D406" s="135" t="s">
        <v>144</v>
      </c>
      <c r="E406" s="134" t="s">
        <v>1004</v>
      </c>
      <c r="F406" s="135" t="s">
        <v>236</v>
      </c>
      <c r="G406" s="134" t="s">
        <v>1005</v>
      </c>
      <c r="H406" s="136">
        <v>0.29620000000000002</v>
      </c>
      <c r="I406" s="135" t="s">
        <v>502</v>
      </c>
      <c r="J406" s="137" t="s">
        <v>503</v>
      </c>
    </row>
    <row r="407" spans="2:10" x14ac:dyDescent="0.2">
      <c r="B407" s="138" t="s">
        <v>1032</v>
      </c>
      <c r="C407" s="139" t="s">
        <v>1033</v>
      </c>
      <c r="D407" s="140" t="s">
        <v>144</v>
      </c>
      <c r="E407" s="139" t="s">
        <v>1004</v>
      </c>
      <c r="F407" s="140" t="s">
        <v>236</v>
      </c>
      <c r="G407" s="139" t="s">
        <v>1005</v>
      </c>
      <c r="H407" s="141">
        <v>0.21809999999999999</v>
      </c>
      <c r="I407" s="140" t="s">
        <v>502</v>
      </c>
      <c r="J407" s="142" t="s">
        <v>503</v>
      </c>
    </row>
    <row r="408" spans="2:10" x14ac:dyDescent="0.2">
      <c r="B408" s="143" t="s">
        <v>1034</v>
      </c>
      <c r="C408" s="144" t="s">
        <v>1035</v>
      </c>
      <c r="D408" s="145" t="s">
        <v>144</v>
      </c>
      <c r="E408" s="144" t="s">
        <v>1004</v>
      </c>
      <c r="F408" s="145" t="s">
        <v>236</v>
      </c>
      <c r="G408" s="144" t="s">
        <v>1005</v>
      </c>
      <c r="H408" s="146">
        <v>0.39410000000000001</v>
      </c>
      <c r="I408" s="145" t="s">
        <v>515</v>
      </c>
      <c r="J408" s="147" t="s">
        <v>516</v>
      </c>
    </row>
    <row r="409" spans="2:10" x14ac:dyDescent="0.2">
      <c r="B409" s="133" t="s">
        <v>1036</v>
      </c>
      <c r="C409" s="134" t="s">
        <v>1037</v>
      </c>
      <c r="D409" s="135" t="s">
        <v>144</v>
      </c>
      <c r="E409" s="134" t="s">
        <v>1004</v>
      </c>
      <c r="F409" s="135" t="s">
        <v>236</v>
      </c>
      <c r="G409" s="134" t="s">
        <v>1005</v>
      </c>
      <c r="H409" s="136">
        <v>0.26929999999999998</v>
      </c>
      <c r="I409" s="135" t="s">
        <v>502</v>
      </c>
      <c r="J409" s="137" t="s">
        <v>503</v>
      </c>
    </row>
    <row r="410" spans="2:10" x14ac:dyDescent="0.2">
      <c r="B410" s="133" t="s">
        <v>1038</v>
      </c>
      <c r="C410" s="134" t="s">
        <v>1039</v>
      </c>
      <c r="D410" s="135" t="s">
        <v>144</v>
      </c>
      <c r="E410" s="134" t="s">
        <v>1004</v>
      </c>
      <c r="F410" s="135" t="s">
        <v>236</v>
      </c>
      <c r="G410" s="134" t="s">
        <v>1005</v>
      </c>
      <c r="H410" s="136">
        <v>0.2097</v>
      </c>
      <c r="I410" s="135" t="s">
        <v>502</v>
      </c>
      <c r="J410" s="137" t="s">
        <v>503</v>
      </c>
    </row>
    <row r="411" spans="2:10" x14ac:dyDescent="0.2">
      <c r="B411" s="133" t="s">
        <v>1040</v>
      </c>
      <c r="C411" s="134" t="s">
        <v>1041</v>
      </c>
      <c r="D411" s="135" t="s">
        <v>144</v>
      </c>
      <c r="E411" s="134" t="s">
        <v>1004</v>
      </c>
      <c r="F411" s="135" t="s">
        <v>236</v>
      </c>
      <c r="G411" s="134" t="s">
        <v>1005</v>
      </c>
      <c r="H411" s="136">
        <v>0.39379999999999998</v>
      </c>
      <c r="I411" s="135" t="s">
        <v>502</v>
      </c>
      <c r="J411" s="137" t="s">
        <v>503</v>
      </c>
    </row>
    <row r="412" spans="2:10" x14ac:dyDescent="0.2">
      <c r="B412" s="138" t="s">
        <v>1042</v>
      </c>
      <c r="C412" s="139" t="s">
        <v>1043</v>
      </c>
      <c r="D412" s="140" t="s">
        <v>144</v>
      </c>
      <c r="E412" s="139" t="s">
        <v>1004</v>
      </c>
      <c r="F412" s="140" t="s">
        <v>236</v>
      </c>
      <c r="G412" s="139" t="s">
        <v>1005</v>
      </c>
      <c r="H412" s="141">
        <v>0.27189999999999998</v>
      </c>
      <c r="I412" s="140" t="s">
        <v>502</v>
      </c>
      <c r="J412" s="142" t="s">
        <v>503</v>
      </c>
    </row>
    <row r="413" spans="2:10" x14ac:dyDescent="0.2">
      <c r="B413" s="143" t="s">
        <v>1044</v>
      </c>
      <c r="C413" s="144" t="s">
        <v>1045</v>
      </c>
      <c r="D413" s="145" t="s">
        <v>144</v>
      </c>
      <c r="E413" s="144" t="s">
        <v>1004</v>
      </c>
      <c r="F413" s="145" t="s">
        <v>236</v>
      </c>
      <c r="G413" s="144" t="s">
        <v>1005</v>
      </c>
      <c r="H413" s="146">
        <v>0.34079999999999999</v>
      </c>
      <c r="I413" s="145" t="s">
        <v>502</v>
      </c>
      <c r="J413" s="147" t="s">
        <v>503</v>
      </c>
    </row>
    <row r="414" spans="2:10" x14ac:dyDescent="0.2">
      <c r="B414" s="133" t="s">
        <v>1046</v>
      </c>
      <c r="C414" s="134" t="s">
        <v>1047</v>
      </c>
      <c r="D414" s="135" t="s">
        <v>144</v>
      </c>
      <c r="E414" s="134" t="s">
        <v>1004</v>
      </c>
      <c r="F414" s="135" t="s">
        <v>236</v>
      </c>
      <c r="G414" s="134" t="s">
        <v>1005</v>
      </c>
      <c r="H414" s="136">
        <v>0.92079999999999995</v>
      </c>
      <c r="I414" s="135" t="s">
        <v>515</v>
      </c>
      <c r="J414" s="137" t="s">
        <v>516</v>
      </c>
    </row>
    <row r="415" spans="2:10" x14ac:dyDescent="0.2">
      <c r="B415" s="133" t="s">
        <v>1048</v>
      </c>
      <c r="C415" s="134" t="s">
        <v>1049</v>
      </c>
      <c r="D415" s="135" t="s">
        <v>144</v>
      </c>
      <c r="E415" s="134" t="s">
        <v>1004</v>
      </c>
      <c r="F415" s="135" t="s">
        <v>236</v>
      </c>
      <c r="G415" s="134" t="s">
        <v>1005</v>
      </c>
      <c r="H415" s="136">
        <v>0.50829999999999997</v>
      </c>
      <c r="I415" s="135" t="s">
        <v>502</v>
      </c>
      <c r="J415" s="137" t="s">
        <v>503</v>
      </c>
    </row>
    <row r="416" spans="2:10" x14ac:dyDescent="0.2">
      <c r="B416" s="133" t="s">
        <v>1050</v>
      </c>
      <c r="C416" s="134" t="s">
        <v>1051</v>
      </c>
      <c r="D416" s="135" t="s">
        <v>144</v>
      </c>
      <c r="E416" s="134" t="s">
        <v>1004</v>
      </c>
      <c r="F416" s="135" t="s">
        <v>236</v>
      </c>
      <c r="G416" s="134" t="s">
        <v>1005</v>
      </c>
      <c r="H416" s="136">
        <v>0.30480000000000002</v>
      </c>
      <c r="I416" s="135" t="s">
        <v>502</v>
      </c>
      <c r="J416" s="137" t="s">
        <v>119</v>
      </c>
    </row>
    <row r="417" spans="2:10" x14ac:dyDescent="0.2">
      <c r="B417" s="138" t="s">
        <v>1052</v>
      </c>
      <c r="C417" s="139" t="s">
        <v>1053</v>
      </c>
      <c r="D417" s="140" t="s">
        <v>144</v>
      </c>
      <c r="E417" s="139" t="s">
        <v>1004</v>
      </c>
      <c r="F417" s="140" t="s">
        <v>1054</v>
      </c>
      <c r="G417" s="139" t="s">
        <v>1055</v>
      </c>
      <c r="H417" s="141">
        <v>0.36370000000000002</v>
      </c>
      <c r="I417" s="140" t="s">
        <v>118</v>
      </c>
      <c r="J417" s="142" t="s">
        <v>119</v>
      </c>
    </row>
    <row r="418" spans="2:10" x14ac:dyDescent="0.2">
      <c r="B418" s="143" t="s">
        <v>1056</v>
      </c>
      <c r="C418" s="144" t="s">
        <v>1057</v>
      </c>
      <c r="D418" s="145" t="s">
        <v>144</v>
      </c>
      <c r="E418" s="144" t="s">
        <v>1004</v>
      </c>
      <c r="F418" s="145" t="s">
        <v>211</v>
      </c>
      <c r="G418" s="144" t="s">
        <v>1058</v>
      </c>
      <c r="H418" s="146">
        <v>0.2351</v>
      </c>
      <c r="I418" s="145" t="s">
        <v>295</v>
      </c>
      <c r="J418" s="147" t="s">
        <v>408</v>
      </c>
    </row>
    <row r="419" spans="2:10" x14ac:dyDescent="0.2">
      <c r="B419" s="133" t="s">
        <v>1059</v>
      </c>
      <c r="C419" s="134" t="s">
        <v>1060</v>
      </c>
      <c r="D419" s="135" t="s">
        <v>144</v>
      </c>
      <c r="E419" s="134" t="s">
        <v>1004</v>
      </c>
      <c r="F419" s="135" t="s">
        <v>211</v>
      </c>
      <c r="G419" s="134" t="s">
        <v>1058</v>
      </c>
      <c r="H419" s="136">
        <v>0.1895</v>
      </c>
      <c r="I419" s="135" t="s">
        <v>295</v>
      </c>
      <c r="J419" s="137" t="s">
        <v>408</v>
      </c>
    </row>
    <row r="420" spans="2:10" x14ac:dyDescent="0.2">
      <c r="B420" s="133" t="s">
        <v>1061</v>
      </c>
      <c r="C420" s="134" t="s">
        <v>1062</v>
      </c>
      <c r="D420" s="135" t="s">
        <v>144</v>
      </c>
      <c r="E420" s="134" t="s">
        <v>1004</v>
      </c>
      <c r="F420" s="135" t="s">
        <v>211</v>
      </c>
      <c r="G420" s="134" t="s">
        <v>1058</v>
      </c>
      <c r="H420" s="136">
        <v>0.22670000000000001</v>
      </c>
      <c r="I420" s="135" t="s">
        <v>295</v>
      </c>
      <c r="J420" s="137" t="s">
        <v>408</v>
      </c>
    </row>
    <row r="421" spans="2:10" x14ac:dyDescent="0.2">
      <c r="B421" s="133" t="s">
        <v>1063</v>
      </c>
      <c r="C421" s="134" t="s">
        <v>1064</v>
      </c>
      <c r="D421" s="135" t="s">
        <v>144</v>
      </c>
      <c r="E421" s="134" t="s">
        <v>1004</v>
      </c>
      <c r="F421" s="135" t="s">
        <v>211</v>
      </c>
      <c r="G421" s="134" t="s">
        <v>1058</v>
      </c>
      <c r="H421" s="136">
        <v>0.25690000000000002</v>
      </c>
      <c r="I421" s="135" t="s">
        <v>295</v>
      </c>
      <c r="J421" s="137" t="s">
        <v>408</v>
      </c>
    </row>
    <row r="422" spans="2:10" x14ac:dyDescent="0.2">
      <c r="B422" s="138" t="s">
        <v>1065</v>
      </c>
      <c r="C422" s="139" t="s">
        <v>1066</v>
      </c>
      <c r="D422" s="140" t="s">
        <v>144</v>
      </c>
      <c r="E422" s="139" t="s">
        <v>1004</v>
      </c>
      <c r="F422" s="140" t="s">
        <v>211</v>
      </c>
      <c r="G422" s="139" t="s">
        <v>1058</v>
      </c>
      <c r="H422" s="141">
        <v>0.20050000000000001</v>
      </c>
      <c r="I422" s="140" t="s">
        <v>295</v>
      </c>
      <c r="J422" s="142" t="s">
        <v>408</v>
      </c>
    </row>
    <row r="423" spans="2:10" x14ac:dyDescent="0.2">
      <c r="B423" s="143" t="s">
        <v>1067</v>
      </c>
      <c r="C423" s="144" t="s">
        <v>1068</v>
      </c>
      <c r="D423" s="145" t="s">
        <v>144</v>
      </c>
      <c r="E423" s="144" t="s">
        <v>1004</v>
      </c>
      <c r="F423" s="145" t="s">
        <v>211</v>
      </c>
      <c r="G423" s="144" t="s">
        <v>1058</v>
      </c>
      <c r="H423" s="146">
        <v>0.27510000000000001</v>
      </c>
      <c r="I423" s="145" t="s">
        <v>1014</v>
      </c>
      <c r="J423" s="147" t="s">
        <v>1015</v>
      </c>
    </row>
    <row r="424" spans="2:10" x14ac:dyDescent="0.2">
      <c r="B424" s="133" t="s">
        <v>1069</v>
      </c>
      <c r="C424" s="134" t="s">
        <v>1070</v>
      </c>
      <c r="D424" s="135" t="s">
        <v>144</v>
      </c>
      <c r="E424" s="134" t="s">
        <v>1004</v>
      </c>
      <c r="F424" s="135" t="s">
        <v>211</v>
      </c>
      <c r="G424" s="134" t="s">
        <v>1058</v>
      </c>
      <c r="H424" s="136">
        <v>0.17449999999999999</v>
      </c>
      <c r="I424" s="135" t="s">
        <v>295</v>
      </c>
      <c r="J424" s="137" t="s">
        <v>408</v>
      </c>
    </row>
    <row r="425" spans="2:10" x14ac:dyDescent="0.2">
      <c r="B425" s="133" t="s">
        <v>1071</v>
      </c>
      <c r="C425" s="134" t="s">
        <v>1072</v>
      </c>
      <c r="D425" s="135" t="s">
        <v>144</v>
      </c>
      <c r="E425" s="134" t="s">
        <v>1004</v>
      </c>
      <c r="F425" s="135" t="s">
        <v>211</v>
      </c>
      <c r="G425" s="134" t="s">
        <v>1058</v>
      </c>
      <c r="H425" s="136">
        <v>0.2268</v>
      </c>
      <c r="I425" s="135" t="s">
        <v>295</v>
      </c>
      <c r="J425" s="137" t="s">
        <v>408</v>
      </c>
    </row>
    <row r="426" spans="2:10" x14ac:dyDescent="0.2">
      <c r="B426" s="133" t="s">
        <v>1073</v>
      </c>
      <c r="C426" s="134" t="s">
        <v>1074</v>
      </c>
      <c r="D426" s="135" t="s">
        <v>144</v>
      </c>
      <c r="E426" s="134" t="s">
        <v>1004</v>
      </c>
      <c r="F426" s="135" t="s">
        <v>309</v>
      </c>
      <c r="G426" s="134" t="s">
        <v>1075</v>
      </c>
      <c r="H426" s="136">
        <v>0.28349999999999997</v>
      </c>
      <c r="I426" s="135" t="s">
        <v>1014</v>
      </c>
      <c r="J426" s="137" t="s">
        <v>1015</v>
      </c>
    </row>
    <row r="427" spans="2:10" x14ac:dyDescent="0.2">
      <c r="B427" s="138" t="s">
        <v>1076</v>
      </c>
      <c r="C427" s="139" t="s">
        <v>1077</v>
      </c>
      <c r="D427" s="140" t="s">
        <v>144</v>
      </c>
      <c r="E427" s="139" t="s">
        <v>1004</v>
      </c>
      <c r="F427" s="140" t="s">
        <v>309</v>
      </c>
      <c r="G427" s="139" t="s">
        <v>1075</v>
      </c>
      <c r="H427" s="141">
        <v>0.3851</v>
      </c>
      <c r="I427" s="140" t="s">
        <v>327</v>
      </c>
      <c r="J427" s="142" t="s">
        <v>539</v>
      </c>
    </row>
    <row r="428" spans="2:10" x14ac:dyDescent="0.2">
      <c r="B428" s="143" t="s">
        <v>1078</v>
      </c>
      <c r="C428" s="144" t="s">
        <v>1079</v>
      </c>
      <c r="D428" s="145" t="s">
        <v>144</v>
      </c>
      <c r="E428" s="144" t="s">
        <v>1004</v>
      </c>
      <c r="F428" s="145" t="s">
        <v>309</v>
      </c>
      <c r="G428" s="144" t="s">
        <v>1075</v>
      </c>
      <c r="H428" s="146">
        <v>0.26669999999999999</v>
      </c>
      <c r="I428" s="145" t="s">
        <v>118</v>
      </c>
      <c r="J428" s="147" t="s">
        <v>119</v>
      </c>
    </row>
    <row r="429" spans="2:10" x14ac:dyDescent="0.2">
      <c r="B429" s="133" t="s">
        <v>1080</v>
      </c>
      <c r="C429" s="134" t="s">
        <v>1081</v>
      </c>
      <c r="D429" s="135" t="s">
        <v>144</v>
      </c>
      <c r="E429" s="134" t="s">
        <v>1004</v>
      </c>
      <c r="F429" s="135" t="s">
        <v>309</v>
      </c>
      <c r="G429" s="134" t="s">
        <v>1075</v>
      </c>
      <c r="H429" s="136">
        <v>0.21690000000000001</v>
      </c>
      <c r="I429" s="135" t="s">
        <v>234</v>
      </c>
      <c r="J429" s="137" t="s">
        <v>743</v>
      </c>
    </row>
    <row r="430" spans="2:10" x14ac:dyDescent="0.2">
      <c r="B430" s="133" t="s">
        <v>1082</v>
      </c>
      <c r="C430" s="134" t="s">
        <v>1083</v>
      </c>
      <c r="D430" s="135" t="s">
        <v>144</v>
      </c>
      <c r="E430" s="134" t="s">
        <v>1004</v>
      </c>
      <c r="F430" s="135" t="s">
        <v>309</v>
      </c>
      <c r="G430" s="134" t="s">
        <v>1075</v>
      </c>
      <c r="H430" s="136">
        <v>0.26269999999999999</v>
      </c>
      <c r="I430" s="135" t="s">
        <v>327</v>
      </c>
      <c r="J430" s="137" t="s">
        <v>539</v>
      </c>
    </row>
    <row r="431" spans="2:10" x14ac:dyDescent="0.2">
      <c r="B431" s="133" t="s">
        <v>1084</v>
      </c>
      <c r="C431" s="134" t="s">
        <v>1085</v>
      </c>
      <c r="D431" s="135" t="s">
        <v>144</v>
      </c>
      <c r="E431" s="134" t="s">
        <v>1004</v>
      </c>
      <c r="F431" s="135" t="s">
        <v>309</v>
      </c>
      <c r="G431" s="134" t="s">
        <v>1075</v>
      </c>
      <c r="H431" s="136">
        <v>0.24399999999999999</v>
      </c>
      <c r="I431" s="135" t="s">
        <v>327</v>
      </c>
      <c r="J431" s="137" t="s">
        <v>539</v>
      </c>
    </row>
    <row r="432" spans="2:10" x14ac:dyDescent="0.2">
      <c r="B432" s="138" t="s">
        <v>1086</v>
      </c>
      <c r="C432" s="139" t="s">
        <v>1087</v>
      </c>
      <c r="D432" s="140" t="s">
        <v>144</v>
      </c>
      <c r="E432" s="139" t="s">
        <v>1004</v>
      </c>
      <c r="F432" s="140" t="s">
        <v>533</v>
      </c>
      <c r="G432" s="139" t="s">
        <v>1088</v>
      </c>
      <c r="H432" s="141">
        <v>0.4965</v>
      </c>
      <c r="I432" s="140" t="s">
        <v>116</v>
      </c>
      <c r="J432" s="142" t="s">
        <v>119</v>
      </c>
    </row>
    <row r="433" spans="2:10" x14ac:dyDescent="0.2">
      <c r="B433" s="143" t="s">
        <v>1089</v>
      </c>
      <c r="C433" s="144" t="s">
        <v>1090</v>
      </c>
      <c r="D433" s="145" t="s">
        <v>144</v>
      </c>
      <c r="E433" s="144" t="s">
        <v>1004</v>
      </c>
      <c r="F433" s="145" t="s">
        <v>533</v>
      </c>
      <c r="G433" s="144" t="s">
        <v>1088</v>
      </c>
      <c r="H433" s="146">
        <v>0.25700000000000001</v>
      </c>
      <c r="I433" s="145" t="s">
        <v>1014</v>
      </c>
      <c r="J433" s="147" t="s">
        <v>1015</v>
      </c>
    </row>
    <row r="434" spans="2:10" x14ac:dyDescent="0.2">
      <c r="B434" s="133" t="s">
        <v>1091</v>
      </c>
      <c r="C434" s="134" t="s">
        <v>1092</v>
      </c>
      <c r="D434" s="135" t="s">
        <v>144</v>
      </c>
      <c r="E434" s="134" t="s">
        <v>1004</v>
      </c>
      <c r="F434" s="135" t="s">
        <v>533</v>
      </c>
      <c r="G434" s="134" t="s">
        <v>1088</v>
      </c>
      <c r="H434" s="136">
        <v>0.55589999999999995</v>
      </c>
      <c r="I434" s="135" t="s">
        <v>118</v>
      </c>
      <c r="J434" s="137" t="s">
        <v>119</v>
      </c>
    </row>
    <row r="435" spans="2:10" x14ac:dyDescent="0.2">
      <c r="B435" s="133" t="s">
        <v>1093</v>
      </c>
      <c r="C435" s="134" t="s">
        <v>1094</v>
      </c>
      <c r="D435" s="135" t="s">
        <v>144</v>
      </c>
      <c r="E435" s="134" t="s">
        <v>1004</v>
      </c>
      <c r="F435" s="135" t="s">
        <v>533</v>
      </c>
      <c r="G435" s="134" t="s">
        <v>1088</v>
      </c>
      <c r="H435" s="136">
        <v>0.4148</v>
      </c>
      <c r="I435" s="135" t="s">
        <v>118</v>
      </c>
      <c r="J435" s="137" t="s">
        <v>119</v>
      </c>
    </row>
    <row r="436" spans="2:10" x14ac:dyDescent="0.2">
      <c r="B436" s="133" t="s">
        <v>1095</v>
      </c>
      <c r="C436" s="134" t="s">
        <v>1096</v>
      </c>
      <c r="D436" s="135" t="s">
        <v>144</v>
      </c>
      <c r="E436" s="134" t="s">
        <v>1004</v>
      </c>
      <c r="F436" s="135" t="s">
        <v>533</v>
      </c>
      <c r="G436" s="134" t="s">
        <v>1088</v>
      </c>
      <c r="H436" s="136">
        <v>0.35010000000000002</v>
      </c>
      <c r="I436" s="135" t="s">
        <v>118</v>
      </c>
      <c r="J436" s="137" t="s">
        <v>119</v>
      </c>
    </row>
    <row r="437" spans="2:10" x14ac:dyDescent="0.2">
      <c r="B437" s="138" t="s">
        <v>1097</v>
      </c>
      <c r="C437" s="139" t="s">
        <v>1098</v>
      </c>
      <c r="D437" s="140" t="s">
        <v>144</v>
      </c>
      <c r="E437" s="139" t="s">
        <v>1004</v>
      </c>
      <c r="F437" s="140" t="s">
        <v>533</v>
      </c>
      <c r="G437" s="139" t="s">
        <v>1088</v>
      </c>
      <c r="H437" s="141">
        <v>0.33960000000000001</v>
      </c>
      <c r="I437" s="140" t="s">
        <v>116</v>
      </c>
      <c r="J437" s="142" t="s">
        <v>216</v>
      </c>
    </row>
    <row r="438" spans="2:10" x14ac:dyDescent="0.2">
      <c r="B438" s="143" t="s">
        <v>1099</v>
      </c>
      <c r="C438" s="144" t="s">
        <v>1100</v>
      </c>
      <c r="D438" s="145" t="s">
        <v>144</v>
      </c>
      <c r="E438" s="144" t="s">
        <v>1004</v>
      </c>
      <c r="F438" s="145" t="s">
        <v>533</v>
      </c>
      <c r="G438" s="144" t="s">
        <v>1088</v>
      </c>
      <c r="H438" s="146">
        <v>0.52690000000000003</v>
      </c>
      <c r="I438" s="145" t="s">
        <v>118</v>
      </c>
      <c r="J438" s="147" t="s">
        <v>119</v>
      </c>
    </row>
    <row r="439" spans="2:10" x14ac:dyDescent="0.2">
      <c r="B439" s="133" t="s">
        <v>1101</v>
      </c>
      <c r="C439" s="134" t="s">
        <v>1102</v>
      </c>
      <c r="D439" s="135" t="s">
        <v>144</v>
      </c>
      <c r="E439" s="134" t="s">
        <v>1004</v>
      </c>
      <c r="F439" s="135" t="s">
        <v>533</v>
      </c>
      <c r="G439" s="134" t="s">
        <v>1088</v>
      </c>
      <c r="H439" s="136">
        <v>0.65210000000000001</v>
      </c>
      <c r="I439" s="135" t="s">
        <v>236</v>
      </c>
      <c r="J439" s="137" t="s">
        <v>237</v>
      </c>
    </row>
    <row r="440" spans="2:10" x14ac:dyDescent="0.2">
      <c r="B440" s="133" t="s">
        <v>1103</v>
      </c>
      <c r="C440" s="134" t="s">
        <v>1104</v>
      </c>
      <c r="D440" s="135" t="s">
        <v>144</v>
      </c>
      <c r="E440" s="134" t="s">
        <v>1004</v>
      </c>
      <c r="F440" s="135" t="s">
        <v>533</v>
      </c>
      <c r="G440" s="134" t="s">
        <v>1088</v>
      </c>
      <c r="H440" s="136">
        <v>0.51459999999999995</v>
      </c>
      <c r="I440" s="135" t="s">
        <v>118</v>
      </c>
      <c r="J440" s="137" t="s">
        <v>119</v>
      </c>
    </row>
    <row r="441" spans="2:10" x14ac:dyDescent="0.2">
      <c r="B441" s="133" t="s">
        <v>1105</v>
      </c>
      <c r="C441" s="134" t="s">
        <v>1106</v>
      </c>
      <c r="D441" s="135" t="s">
        <v>144</v>
      </c>
      <c r="E441" s="134" t="s">
        <v>1004</v>
      </c>
      <c r="F441" s="135" t="s">
        <v>533</v>
      </c>
      <c r="G441" s="134" t="s">
        <v>1088</v>
      </c>
      <c r="H441" s="136">
        <v>0.33450000000000002</v>
      </c>
      <c r="I441" s="135" t="s">
        <v>118</v>
      </c>
      <c r="J441" s="137" t="s">
        <v>119</v>
      </c>
    </row>
    <row r="442" spans="2:10" x14ac:dyDescent="0.2">
      <c r="B442" s="138" t="s">
        <v>1107</v>
      </c>
      <c r="C442" s="139" t="s">
        <v>1108</v>
      </c>
      <c r="D442" s="140" t="s">
        <v>144</v>
      </c>
      <c r="E442" s="139" t="s">
        <v>1004</v>
      </c>
      <c r="F442" s="140" t="s">
        <v>533</v>
      </c>
      <c r="G442" s="139" t="s">
        <v>1088</v>
      </c>
      <c r="H442" s="141">
        <v>0.50239999999999996</v>
      </c>
      <c r="I442" s="140" t="s">
        <v>116</v>
      </c>
      <c r="J442" s="142" t="s">
        <v>216</v>
      </c>
    </row>
    <row r="443" spans="2:10" x14ac:dyDescent="0.2">
      <c r="B443" s="143" t="s">
        <v>1109</v>
      </c>
      <c r="C443" s="144" t="s">
        <v>1110</v>
      </c>
      <c r="D443" s="145" t="s">
        <v>144</v>
      </c>
      <c r="E443" s="144" t="s">
        <v>1004</v>
      </c>
      <c r="F443" s="145" t="s">
        <v>533</v>
      </c>
      <c r="G443" s="144" t="s">
        <v>1088</v>
      </c>
      <c r="H443" s="146">
        <v>0.44629999999999997</v>
      </c>
      <c r="I443" s="145" t="s">
        <v>118</v>
      </c>
      <c r="J443" s="147" t="s">
        <v>119</v>
      </c>
    </row>
    <row r="444" spans="2:10" x14ac:dyDescent="0.2">
      <c r="B444" s="133" t="s">
        <v>1111</v>
      </c>
      <c r="C444" s="134" t="s">
        <v>1112</v>
      </c>
      <c r="D444" s="135" t="s">
        <v>144</v>
      </c>
      <c r="E444" s="134" t="s">
        <v>1004</v>
      </c>
      <c r="F444" s="135" t="s">
        <v>1113</v>
      </c>
      <c r="G444" s="134" t="s">
        <v>1114</v>
      </c>
      <c r="H444" s="136">
        <v>0.2029</v>
      </c>
      <c r="I444" s="135" t="s">
        <v>108</v>
      </c>
      <c r="J444" s="137" t="s">
        <v>109</v>
      </c>
    </row>
    <row r="445" spans="2:10" x14ac:dyDescent="0.2">
      <c r="B445" s="133" t="s">
        <v>1115</v>
      </c>
      <c r="C445" s="134" t="s">
        <v>1116</v>
      </c>
      <c r="D445" s="135" t="s">
        <v>144</v>
      </c>
      <c r="E445" s="134" t="s">
        <v>1004</v>
      </c>
      <c r="F445" s="135" t="s">
        <v>533</v>
      </c>
      <c r="G445" s="134" t="s">
        <v>1088</v>
      </c>
      <c r="H445" s="136">
        <v>0.309</v>
      </c>
      <c r="I445" s="135" t="s">
        <v>116</v>
      </c>
      <c r="J445" s="137" t="s">
        <v>216</v>
      </c>
    </row>
    <row r="446" spans="2:10" x14ac:dyDescent="0.2">
      <c r="B446" s="133" t="s">
        <v>1117</v>
      </c>
      <c r="C446" s="134" t="s">
        <v>1118</v>
      </c>
      <c r="D446" s="135" t="s">
        <v>144</v>
      </c>
      <c r="E446" s="134" t="s">
        <v>1004</v>
      </c>
      <c r="F446" s="135" t="s">
        <v>533</v>
      </c>
      <c r="G446" s="134" t="s">
        <v>1088</v>
      </c>
      <c r="H446" s="136">
        <v>0.68389999999999995</v>
      </c>
      <c r="I446" s="135" t="s">
        <v>116</v>
      </c>
      <c r="J446" s="137" t="s">
        <v>216</v>
      </c>
    </row>
    <row r="447" spans="2:10" x14ac:dyDescent="0.2">
      <c r="B447" s="138" t="s">
        <v>1119</v>
      </c>
      <c r="C447" s="139" t="s">
        <v>1120</v>
      </c>
      <c r="D447" s="140" t="s">
        <v>144</v>
      </c>
      <c r="E447" s="139" t="s">
        <v>1004</v>
      </c>
      <c r="F447" s="140" t="s">
        <v>1054</v>
      </c>
      <c r="G447" s="139" t="s">
        <v>1055</v>
      </c>
      <c r="H447" s="141">
        <v>0.41770000000000002</v>
      </c>
      <c r="I447" s="140" t="s">
        <v>246</v>
      </c>
      <c r="J447" s="142" t="s">
        <v>266</v>
      </c>
    </row>
    <row r="448" spans="2:10" x14ac:dyDescent="0.2">
      <c r="B448" s="143" t="s">
        <v>1121</v>
      </c>
      <c r="C448" s="144" t="s">
        <v>1122</v>
      </c>
      <c r="D448" s="145" t="s">
        <v>144</v>
      </c>
      <c r="E448" s="144" t="s">
        <v>1004</v>
      </c>
      <c r="F448" s="145" t="s">
        <v>1054</v>
      </c>
      <c r="G448" s="144" t="s">
        <v>1055</v>
      </c>
      <c r="H448" s="146">
        <v>0.73040000000000005</v>
      </c>
      <c r="I448" s="145" t="s">
        <v>246</v>
      </c>
      <c r="J448" s="147" t="s">
        <v>266</v>
      </c>
    </row>
    <row r="449" spans="2:10" x14ac:dyDescent="0.2">
      <c r="B449" s="133" t="s">
        <v>1123</v>
      </c>
      <c r="C449" s="134" t="s">
        <v>1124</v>
      </c>
      <c r="D449" s="135" t="s">
        <v>144</v>
      </c>
      <c r="E449" s="134" t="s">
        <v>1004</v>
      </c>
      <c r="F449" s="135" t="s">
        <v>1054</v>
      </c>
      <c r="G449" s="134" t="s">
        <v>1055</v>
      </c>
      <c r="H449" s="136">
        <v>0.32100000000000001</v>
      </c>
      <c r="I449" s="135" t="s">
        <v>246</v>
      </c>
      <c r="J449" s="137" t="s">
        <v>266</v>
      </c>
    </row>
    <row r="450" spans="2:10" x14ac:dyDescent="0.2">
      <c r="B450" s="133" t="s">
        <v>1125</v>
      </c>
      <c r="C450" s="134" t="s">
        <v>1126</v>
      </c>
      <c r="D450" s="135" t="s">
        <v>144</v>
      </c>
      <c r="E450" s="134" t="s">
        <v>1004</v>
      </c>
      <c r="F450" s="135" t="s">
        <v>1054</v>
      </c>
      <c r="G450" s="134" t="s">
        <v>1055</v>
      </c>
      <c r="H450" s="136">
        <v>0.34899999999999998</v>
      </c>
      <c r="I450" s="135" t="s">
        <v>246</v>
      </c>
      <c r="J450" s="137" t="s">
        <v>266</v>
      </c>
    </row>
    <row r="451" spans="2:10" x14ac:dyDescent="0.2">
      <c r="B451" s="133" t="s">
        <v>1127</v>
      </c>
      <c r="C451" s="134" t="s">
        <v>1128</v>
      </c>
      <c r="D451" s="135" t="s">
        <v>144</v>
      </c>
      <c r="E451" s="134" t="s">
        <v>1004</v>
      </c>
      <c r="F451" s="135" t="s">
        <v>1054</v>
      </c>
      <c r="G451" s="134" t="s">
        <v>1055</v>
      </c>
      <c r="H451" s="136">
        <v>0.35339999999999999</v>
      </c>
      <c r="I451" s="135" t="s">
        <v>246</v>
      </c>
      <c r="J451" s="137" t="s">
        <v>266</v>
      </c>
    </row>
    <row r="452" spans="2:10" x14ac:dyDescent="0.2">
      <c r="B452" s="138" t="s">
        <v>1129</v>
      </c>
      <c r="C452" s="139" t="s">
        <v>1130</v>
      </c>
      <c r="D452" s="140" t="s">
        <v>144</v>
      </c>
      <c r="E452" s="139" t="s">
        <v>1004</v>
      </c>
      <c r="F452" s="140" t="s">
        <v>1054</v>
      </c>
      <c r="G452" s="139" t="s">
        <v>1055</v>
      </c>
      <c r="H452" s="141">
        <v>0.25590000000000002</v>
      </c>
      <c r="I452" s="140" t="s">
        <v>118</v>
      </c>
      <c r="J452" s="142" t="s">
        <v>119</v>
      </c>
    </row>
    <row r="453" spans="2:10" x14ac:dyDescent="0.2">
      <c r="B453" s="143" t="s">
        <v>1131</v>
      </c>
      <c r="C453" s="144" t="s">
        <v>1132</v>
      </c>
      <c r="D453" s="145" t="s">
        <v>144</v>
      </c>
      <c r="E453" s="144" t="s">
        <v>1004</v>
      </c>
      <c r="F453" s="145" t="s">
        <v>1054</v>
      </c>
      <c r="G453" s="144" t="s">
        <v>1055</v>
      </c>
      <c r="H453" s="146">
        <v>0.36149999999999999</v>
      </c>
      <c r="I453" s="145" t="s">
        <v>246</v>
      </c>
      <c r="J453" s="147" t="s">
        <v>266</v>
      </c>
    </row>
    <row r="454" spans="2:10" x14ac:dyDescent="0.2">
      <c r="B454" s="133" t="s">
        <v>1133</v>
      </c>
      <c r="C454" s="134" t="s">
        <v>1134</v>
      </c>
      <c r="D454" s="135" t="s">
        <v>144</v>
      </c>
      <c r="E454" s="134" t="s">
        <v>1004</v>
      </c>
      <c r="F454" s="135" t="s">
        <v>1054</v>
      </c>
      <c r="G454" s="134" t="s">
        <v>1055</v>
      </c>
      <c r="H454" s="136">
        <v>0.22320000000000001</v>
      </c>
      <c r="I454" s="135" t="s">
        <v>211</v>
      </c>
      <c r="J454" s="137" t="s">
        <v>212</v>
      </c>
    </row>
    <row r="455" spans="2:10" x14ac:dyDescent="0.2">
      <c r="B455" s="133" t="s">
        <v>1135</v>
      </c>
      <c r="C455" s="134" t="s">
        <v>1136</v>
      </c>
      <c r="D455" s="135" t="s">
        <v>144</v>
      </c>
      <c r="E455" s="134" t="s">
        <v>1004</v>
      </c>
      <c r="F455" s="135" t="s">
        <v>1054</v>
      </c>
      <c r="G455" s="134" t="s">
        <v>1055</v>
      </c>
      <c r="H455" s="136">
        <v>0.23319999999999999</v>
      </c>
      <c r="I455" s="135" t="s">
        <v>118</v>
      </c>
      <c r="J455" s="137" t="s">
        <v>119</v>
      </c>
    </row>
    <row r="456" spans="2:10" x14ac:dyDescent="0.2">
      <c r="B456" s="133" t="s">
        <v>1137</v>
      </c>
      <c r="C456" s="134" t="s">
        <v>1138</v>
      </c>
      <c r="D456" s="135" t="s">
        <v>144</v>
      </c>
      <c r="E456" s="134" t="s">
        <v>1004</v>
      </c>
      <c r="F456" s="135" t="s">
        <v>1054</v>
      </c>
      <c r="G456" s="134" t="s">
        <v>1055</v>
      </c>
      <c r="H456" s="136">
        <v>0.22600000000000001</v>
      </c>
      <c r="I456" s="135" t="s">
        <v>246</v>
      </c>
      <c r="J456" s="137" t="s">
        <v>266</v>
      </c>
    </row>
    <row r="457" spans="2:10" x14ac:dyDescent="0.2">
      <c r="B457" s="138" t="s">
        <v>1139</v>
      </c>
      <c r="C457" s="139" t="s">
        <v>1140</v>
      </c>
      <c r="D457" s="140" t="s">
        <v>144</v>
      </c>
      <c r="E457" s="139" t="s">
        <v>1004</v>
      </c>
      <c r="F457" s="140" t="s">
        <v>1054</v>
      </c>
      <c r="G457" s="139" t="s">
        <v>1055</v>
      </c>
      <c r="H457" s="141">
        <v>0.32400000000000001</v>
      </c>
      <c r="I457" s="140" t="s">
        <v>246</v>
      </c>
      <c r="J457" s="142" t="s">
        <v>266</v>
      </c>
    </row>
    <row r="458" spans="2:10" x14ac:dyDescent="0.2">
      <c r="B458" s="143" t="s">
        <v>1141</v>
      </c>
      <c r="C458" s="144" t="s">
        <v>1142</v>
      </c>
      <c r="D458" s="145" t="s">
        <v>144</v>
      </c>
      <c r="E458" s="144" t="s">
        <v>1004</v>
      </c>
      <c r="F458" s="145" t="s">
        <v>1054</v>
      </c>
      <c r="G458" s="144" t="s">
        <v>1055</v>
      </c>
      <c r="H458" s="146">
        <v>0.24460000000000001</v>
      </c>
      <c r="I458" s="145" t="s">
        <v>246</v>
      </c>
      <c r="J458" s="147" t="s">
        <v>266</v>
      </c>
    </row>
    <row r="459" spans="2:10" x14ac:dyDescent="0.2">
      <c r="B459" s="133" t="s">
        <v>1143</v>
      </c>
      <c r="C459" s="134" t="s">
        <v>1144</v>
      </c>
      <c r="D459" s="135" t="s">
        <v>144</v>
      </c>
      <c r="E459" s="134" t="s">
        <v>1004</v>
      </c>
      <c r="F459" s="135" t="s">
        <v>1054</v>
      </c>
      <c r="G459" s="134" t="s">
        <v>1055</v>
      </c>
      <c r="H459" s="136">
        <v>0.64070000000000005</v>
      </c>
      <c r="I459" s="135" t="s">
        <v>246</v>
      </c>
      <c r="J459" s="137" t="s">
        <v>266</v>
      </c>
    </row>
    <row r="460" spans="2:10" x14ac:dyDescent="0.2">
      <c r="B460" s="133" t="s">
        <v>1145</v>
      </c>
      <c r="C460" s="134" t="s">
        <v>1146</v>
      </c>
      <c r="D460" s="135" t="s">
        <v>144</v>
      </c>
      <c r="E460" s="134" t="s">
        <v>1004</v>
      </c>
      <c r="F460" s="135" t="s">
        <v>1054</v>
      </c>
      <c r="G460" s="134" t="s">
        <v>1055</v>
      </c>
      <c r="H460" s="136">
        <v>0.48370000000000002</v>
      </c>
      <c r="I460" s="135" t="s">
        <v>118</v>
      </c>
      <c r="J460" s="137" t="s">
        <v>119</v>
      </c>
    </row>
    <row r="461" spans="2:10" x14ac:dyDescent="0.2">
      <c r="B461" s="133" t="s">
        <v>1147</v>
      </c>
      <c r="C461" s="134" t="s">
        <v>1148</v>
      </c>
      <c r="D461" s="135" t="s">
        <v>144</v>
      </c>
      <c r="E461" s="134" t="s">
        <v>1004</v>
      </c>
      <c r="F461" s="135" t="s">
        <v>1054</v>
      </c>
      <c r="G461" s="134" t="s">
        <v>1055</v>
      </c>
      <c r="H461" s="136">
        <v>0.22170000000000001</v>
      </c>
      <c r="I461" s="135" t="s">
        <v>246</v>
      </c>
      <c r="J461" s="137" t="s">
        <v>266</v>
      </c>
    </row>
    <row r="462" spans="2:10" x14ac:dyDescent="0.2">
      <c r="B462" s="138" t="s">
        <v>1149</v>
      </c>
      <c r="C462" s="139" t="s">
        <v>1150</v>
      </c>
      <c r="D462" s="140" t="s">
        <v>144</v>
      </c>
      <c r="E462" s="139" t="s">
        <v>1004</v>
      </c>
      <c r="F462" s="140" t="s">
        <v>1054</v>
      </c>
      <c r="G462" s="139" t="s">
        <v>1055</v>
      </c>
      <c r="H462" s="141">
        <v>0.2127</v>
      </c>
      <c r="I462" s="140" t="s">
        <v>1006</v>
      </c>
      <c r="J462" s="142" t="s">
        <v>1007</v>
      </c>
    </row>
    <row r="463" spans="2:10" x14ac:dyDescent="0.2">
      <c r="B463" s="143" t="s">
        <v>1151</v>
      </c>
      <c r="C463" s="144" t="s">
        <v>1152</v>
      </c>
      <c r="D463" s="145" t="s">
        <v>144</v>
      </c>
      <c r="E463" s="144" t="s">
        <v>1004</v>
      </c>
      <c r="F463" s="145" t="s">
        <v>1153</v>
      </c>
      <c r="G463" s="144" t="s">
        <v>1154</v>
      </c>
      <c r="H463" s="146">
        <v>0.43630000000000002</v>
      </c>
      <c r="I463" s="145" t="s">
        <v>118</v>
      </c>
      <c r="J463" s="147" t="s">
        <v>119</v>
      </c>
    </row>
    <row r="464" spans="2:10" x14ac:dyDescent="0.2">
      <c r="B464" s="133" t="s">
        <v>1155</v>
      </c>
      <c r="C464" s="134" t="s">
        <v>1156</v>
      </c>
      <c r="D464" s="135" t="s">
        <v>144</v>
      </c>
      <c r="E464" s="134" t="s">
        <v>1004</v>
      </c>
      <c r="F464" s="135" t="s">
        <v>250</v>
      </c>
      <c r="G464" s="134" t="s">
        <v>1157</v>
      </c>
      <c r="H464" s="136">
        <v>0.36480000000000001</v>
      </c>
      <c r="I464" s="135" t="s">
        <v>378</v>
      </c>
      <c r="J464" s="137" t="s">
        <v>379</v>
      </c>
    </row>
    <row r="465" spans="2:10" x14ac:dyDescent="0.2">
      <c r="B465" s="133" t="s">
        <v>1158</v>
      </c>
      <c r="C465" s="134" t="s">
        <v>1159</v>
      </c>
      <c r="D465" s="135" t="s">
        <v>144</v>
      </c>
      <c r="E465" s="134" t="s">
        <v>1004</v>
      </c>
      <c r="F465" s="135" t="s">
        <v>250</v>
      </c>
      <c r="G465" s="134" t="s">
        <v>1157</v>
      </c>
      <c r="H465" s="136">
        <v>0.47720000000000001</v>
      </c>
      <c r="I465" s="135" t="s">
        <v>378</v>
      </c>
      <c r="J465" s="137" t="s">
        <v>379</v>
      </c>
    </row>
    <row r="466" spans="2:10" x14ac:dyDescent="0.2">
      <c r="B466" s="133" t="s">
        <v>1160</v>
      </c>
      <c r="C466" s="134" t="s">
        <v>1161</v>
      </c>
      <c r="D466" s="135" t="s">
        <v>144</v>
      </c>
      <c r="E466" s="134" t="s">
        <v>1004</v>
      </c>
      <c r="F466" s="135" t="s">
        <v>250</v>
      </c>
      <c r="G466" s="134" t="s">
        <v>1157</v>
      </c>
      <c r="H466" s="136">
        <v>0.47610000000000002</v>
      </c>
      <c r="I466" s="135" t="s">
        <v>378</v>
      </c>
      <c r="J466" s="137" t="s">
        <v>379</v>
      </c>
    </row>
    <row r="467" spans="2:10" x14ac:dyDescent="0.2">
      <c r="B467" s="138" t="s">
        <v>1162</v>
      </c>
      <c r="C467" s="139" t="s">
        <v>1163</v>
      </c>
      <c r="D467" s="140" t="s">
        <v>144</v>
      </c>
      <c r="E467" s="139" t="s">
        <v>1004</v>
      </c>
      <c r="F467" s="140" t="s">
        <v>250</v>
      </c>
      <c r="G467" s="139" t="s">
        <v>1157</v>
      </c>
      <c r="H467" s="141">
        <v>0.35859999999999997</v>
      </c>
      <c r="I467" s="140" t="s">
        <v>378</v>
      </c>
      <c r="J467" s="142" t="s">
        <v>379</v>
      </c>
    </row>
    <row r="468" spans="2:10" x14ac:dyDescent="0.2">
      <c r="B468" s="143" t="s">
        <v>1164</v>
      </c>
      <c r="C468" s="144" t="s">
        <v>1165</v>
      </c>
      <c r="D468" s="145" t="s">
        <v>144</v>
      </c>
      <c r="E468" s="144" t="s">
        <v>1004</v>
      </c>
      <c r="F468" s="145" t="s">
        <v>250</v>
      </c>
      <c r="G468" s="144" t="s">
        <v>1157</v>
      </c>
      <c r="H468" s="146">
        <v>0.30380000000000001</v>
      </c>
      <c r="I468" s="145" t="s">
        <v>1014</v>
      </c>
      <c r="J468" s="147" t="s">
        <v>1015</v>
      </c>
    </row>
    <row r="469" spans="2:10" x14ac:dyDescent="0.2">
      <c r="B469" s="133" t="s">
        <v>1166</v>
      </c>
      <c r="C469" s="134" t="s">
        <v>1167</v>
      </c>
      <c r="D469" s="135" t="s">
        <v>144</v>
      </c>
      <c r="E469" s="134" t="s">
        <v>1004</v>
      </c>
      <c r="F469" s="135" t="s">
        <v>250</v>
      </c>
      <c r="G469" s="134" t="s">
        <v>1157</v>
      </c>
      <c r="H469" s="136">
        <v>0.46920000000000001</v>
      </c>
      <c r="I469" s="135" t="s">
        <v>378</v>
      </c>
      <c r="J469" s="137" t="s">
        <v>379</v>
      </c>
    </row>
    <row r="470" spans="2:10" x14ac:dyDescent="0.2">
      <c r="B470" s="133" t="s">
        <v>1168</v>
      </c>
      <c r="C470" s="134" t="s">
        <v>1169</v>
      </c>
      <c r="D470" s="135" t="s">
        <v>144</v>
      </c>
      <c r="E470" s="134" t="s">
        <v>1004</v>
      </c>
      <c r="F470" s="135" t="s">
        <v>250</v>
      </c>
      <c r="G470" s="134" t="s">
        <v>1157</v>
      </c>
      <c r="H470" s="136">
        <v>0.26690000000000003</v>
      </c>
      <c r="I470" s="135" t="s">
        <v>378</v>
      </c>
      <c r="J470" s="137" t="s">
        <v>379</v>
      </c>
    </row>
    <row r="471" spans="2:10" x14ac:dyDescent="0.2">
      <c r="B471" s="133" t="s">
        <v>1170</v>
      </c>
      <c r="C471" s="134" t="s">
        <v>1171</v>
      </c>
      <c r="D471" s="135" t="s">
        <v>144</v>
      </c>
      <c r="E471" s="134" t="s">
        <v>1004</v>
      </c>
      <c r="F471" s="135" t="s">
        <v>250</v>
      </c>
      <c r="G471" s="134" t="s">
        <v>1157</v>
      </c>
      <c r="H471" s="136">
        <v>0.30499999999999999</v>
      </c>
      <c r="I471" s="135" t="s">
        <v>378</v>
      </c>
      <c r="J471" s="137" t="s">
        <v>379</v>
      </c>
    </row>
    <row r="472" spans="2:10" x14ac:dyDescent="0.2">
      <c r="B472" s="138" t="s">
        <v>1172</v>
      </c>
      <c r="C472" s="139" t="s">
        <v>1173</v>
      </c>
      <c r="D472" s="140" t="s">
        <v>144</v>
      </c>
      <c r="E472" s="139" t="s">
        <v>1004</v>
      </c>
      <c r="F472" s="140" t="s">
        <v>250</v>
      </c>
      <c r="G472" s="139" t="s">
        <v>1157</v>
      </c>
      <c r="H472" s="141">
        <v>0.223</v>
      </c>
      <c r="I472" s="140" t="s">
        <v>378</v>
      </c>
      <c r="J472" s="142" t="s">
        <v>379</v>
      </c>
    </row>
    <row r="473" spans="2:10" x14ac:dyDescent="0.2">
      <c r="B473" s="143" t="s">
        <v>1174</v>
      </c>
      <c r="C473" s="144" t="s">
        <v>1175</v>
      </c>
      <c r="D473" s="145" t="s">
        <v>144</v>
      </c>
      <c r="E473" s="144" t="s">
        <v>1004</v>
      </c>
      <c r="F473" s="145" t="s">
        <v>250</v>
      </c>
      <c r="G473" s="144" t="s">
        <v>1157</v>
      </c>
      <c r="H473" s="146">
        <v>0.36299999999999999</v>
      </c>
      <c r="I473" s="145" t="s">
        <v>378</v>
      </c>
      <c r="J473" s="147" t="s">
        <v>379</v>
      </c>
    </row>
    <row r="474" spans="2:10" x14ac:dyDescent="0.2">
      <c r="B474" s="133" t="s">
        <v>1176</v>
      </c>
      <c r="C474" s="134" t="s">
        <v>1177</v>
      </c>
      <c r="D474" s="135" t="s">
        <v>144</v>
      </c>
      <c r="E474" s="134" t="s">
        <v>1004</v>
      </c>
      <c r="F474" s="135" t="s">
        <v>250</v>
      </c>
      <c r="G474" s="134" t="s">
        <v>1157</v>
      </c>
      <c r="H474" s="136">
        <v>0.42259999999999998</v>
      </c>
      <c r="I474" s="135" t="s">
        <v>378</v>
      </c>
      <c r="J474" s="137" t="s">
        <v>379</v>
      </c>
    </row>
    <row r="475" spans="2:10" x14ac:dyDescent="0.2">
      <c r="B475" s="133" t="s">
        <v>1178</v>
      </c>
      <c r="C475" s="134" t="s">
        <v>1179</v>
      </c>
      <c r="D475" s="135" t="s">
        <v>144</v>
      </c>
      <c r="E475" s="134" t="s">
        <v>1004</v>
      </c>
      <c r="F475" s="135" t="s">
        <v>250</v>
      </c>
      <c r="G475" s="134" t="s">
        <v>1157</v>
      </c>
      <c r="H475" s="136">
        <v>0.501</v>
      </c>
      <c r="I475" s="135" t="s">
        <v>378</v>
      </c>
      <c r="J475" s="137" t="s">
        <v>379</v>
      </c>
    </row>
    <row r="476" spans="2:10" x14ac:dyDescent="0.2">
      <c r="B476" s="133" t="s">
        <v>1180</v>
      </c>
      <c r="C476" s="134" t="s">
        <v>1181</v>
      </c>
      <c r="D476" s="135" t="s">
        <v>144</v>
      </c>
      <c r="E476" s="134" t="s">
        <v>1004</v>
      </c>
      <c r="F476" s="135" t="s">
        <v>250</v>
      </c>
      <c r="G476" s="134" t="s">
        <v>1157</v>
      </c>
      <c r="H476" s="136">
        <v>0.34510000000000002</v>
      </c>
      <c r="I476" s="135" t="s">
        <v>378</v>
      </c>
      <c r="J476" s="137" t="s">
        <v>379</v>
      </c>
    </row>
    <row r="477" spans="2:10" x14ac:dyDescent="0.2">
      <c r="B477" s="138" t="s">
        <v>1182</v>
      </c>
      <c r="C477" s="139" t="s">
        <v>1183</v>
      </c>
      <c r="D477" s="140" t="s">
        <v>144</v>
      </c>
      <c r="E477" s="139" t="s">
        <v>1004</v>
      </c>
      <c r="F477" s="140" t="s">
        <v>250</v>
      </c>
      <c r="G477" s="139" t="s">
        <v>1157</v>
      </c>
      <c r="H477" s="141">
        <v>0.26619999999999999</v>
      </c>
      <c r="I477" s="140" t="s">
        <v>108</v>
      </c>
      <c r="J477" s="142" t="s">
        <v>109</v>
      </c>
    </row>
    <row r="478" spans="2:10" x14ac:dyDescent="0.2">
      <c r="B478" s="143" t="s">
        <v>1184</v>
      </c>
      <c r="C478" s="144" t="s">
        <v>1185</v>
      </c>
      <c r="D478" s="145" t="s">
        <v>144</v>
      </c>
      <c r="E478" s="144" t="s">
        <v>1004</v>
      </c>
      <c r="F478" s="145" t="s">
        <v>250</v>
      </c>
      <c r="G478" s="144" t="s">
        <v>1157</v>
      </c>
      <c r="H478" s="146">
        <v>0.19400000000000001</v>
      </c>
      <c r="I478" s="145" t="s">
        <v>378</v>
      </c>
      <c r="J478" s="147" t="s">
        <v>379</v>
      </c>
    </row>
    <row r="479" spans="2:10" x14ac:dyDescent="0.2">
      <c r="B479" s="133" t="s">
        <v>1186</v>
      </c>
      <c r="C479" s="134" t="s">
        <v>1187</v>
      </c>
      <c r="D479" s="135" t="s">
        <v>144</v>
      </c>
      <c r="E479" s="134" t="s">
        <v>1004</v>
      </c>
      <c r="F479" s="135" t="s">
        <v>372</v>
      </c>
      <c r="G479" s="134" t="s">
        <v>1188</v>
      </c>
      <c r="H479" s="136">
        <v>0.30649999999999999</v>
      </c>
      <c r="I479" s="135" t="s">
        <v>378</v>
      </c>
      <c r="J479" s="137" t="s">
        <v>379</v>
      </c>
    </row>
    <row r="480" spans="2:10" x14ac:dyDescent="0.2">
      <c r="B480" s="133" t="s">
        <v>1189</v>
      </c>
      <c r="C480" s="134" t="s">
        <v>1190</v>
      </c>
      <c r="D480" s="135" t="s">
        <v>144</v>
      </c>
      <c r="E480" s="134" t="s">
        <v>1004</v>
      </c>
      <c r="F480" s="135" t="s">
        <v>372</v>
      </c>
      <c r="G480" s="134" t="s">
        <v>1188</v>
      </c>
      <c r="H480" s="136">
        <v>0.36620000000000003</v>
      </c>
      <c r="I480" s="135" t="s">
        <v>1014</v>
      </c>
      <c r="J480" s="137" t="s">
        <v>1015</v>
      </c>
    </row>
    <row r="481" spans="2:10" x14ac:dyDescent="0.2">
      <c r="B481" s="133" t="s">
        <v>1191</v>
      </c>
      <c r="C481" s="134" t="s">
        <v>1192</v>
      </c>
      <c r="D481" s="135" t="s">
        <v>144</v>
      </c>
      <c r="E481" s="134" t="s">
        <v>1004</v>
      </c>
      <c r="F481" s="135" t="s">
        <v>372</v>
      </c>
      <c r="G481" s="134" t="s">
        <v>1188</v>
      </c>
      <c r="H481" s="136">
        <v>0.34960000000000002</v>
      </c>
      <c r="I481" s="135" t="s">
        <v>378</v>
      </c>
      <c r="J481" s="137" t="s">
        <v>379</v>
      </c>
    </row>
    <row r="482" spans="2:10" x14ac:dyDescent="0.2">
      <c r="B482" s="138" t="s">
        <v>1193</v>
      </c>
      <c r="C482" s="139" t="s">
        <v>1194</v>
      </c>
      <c r="D482" s="140" t="s">
        <v>144</v>
      </c>
      <c r="E482" s="139" t="s">
        <v>1004</v>
      </c>
      <c r="F482" s="140" t="s">
        <v>372</v>
      </c>
      <c r="G482" s="139" t="s">
        <v>1188</v>
      </c>
      <c r="H482" s="141">
        <v>0.29189999999999999</v>
      </c>
      <c r="I482" s="140" t="s">
        <v>378</v>
      </c>
      <c r="J482" s="142" t="s">
        <v>379</v>
      </c>
    </row>
    <row r="483" spans="2:10" x14ac:dyDescent="0.2">
      <c r="B483" s="143" t="s">
        <v>1195</v>
      </c>
      <c r="C483" s="144" t="s">
        <v>1196</v>
      </c>
      <c r="D483" s="145" t="s">
        <v>144</v>
      </c>
      <c r="E483" s="144" t="s">
        <v>1004</v>
      </c>
      <c r="F483" s="145" t="s">
        <v>372</v>
      </c>
      <c r="G483" s="144" t="s">
        <v>1188</v>
      </c>
      <c r="H483" s="146">
        <v>0.35759999999999997</v>
      </c>
      <c r="I483" s="145" t="s">
        <v>378</v>
      </c>
      <c r="J483" s="147" t="s">
        <v>379</v>
      </c>
    </row>
    <row r="484" spans="2:10" x14ac:dyDescent="0.2">
      <c r="B484" s="133" t="s">
        <v>1197</v>
      </c>
      <c r="C484" s="134" t="s">
        <v>1198</v>
      </c>
      <c r="D484" s="135" t="s">
        <v>144</v>
      </c>
      <c r="E484" s="134" t="s">
        <v>1004</v>
      </c>
      <c r="F484" s="135" t="s">
        <v>372</v>
      </c>
      <c r="G484" s="134" t="s">
        <v>1188</v>
      </c>
      <c r="H484" s="136">
        <v>0.51190000000000002</v>
      </c>
      <c r="I484" s="135" t="s">
        <v>108</v>
      </c>
      <c r="J484" s="137" t="s">
        <v>109</v>
      </c>
    </row>
    <row r="485" spans="2:10" x14ac:dyDescent="0.2">
      <c r="B485" s="133" t="s">
        <v>1199</v>
      </c>
      <c r="C485" s="134" t="s">
        <v>1200</v>
      </c>
      <c r="D485" s="135" t="s">
        <v>144</v>
      </c>
      <c r="E485" s="134" t="s">
        <v>1004</v>
      </c>
      <c r="F485" s="135" t="s">
        <v>372</v>
      </c>
      <c r="G485" s="134" t="s">
        <v>1188</v>
      </c>
      <c r="H485" s="136">
        <v>0.29859999999999998</v>
      </c>
      <c r="I485" s="135" t="s">
        <v>378</v>
      </c>
      <c r="J485" s="137" t="s">
        <v>379</v>
      </c>
    </row>
    <row r="486" spans="2:10" x14ac:dyDescent="0.2">
      <c r="B486" s="133" t="s">
        <v>1201</v>
      </c>
      <c r="C486" s="134" t="s">
        <v>1202</v>
      </c>
      <c r="D486" s="135" t="s">
        <v>144</v>
      </c>
      <c r="E486" s="134" t="s">
        <v>1004</v>
      </c>
      <c r="F486" s="135" t="s">
        <v>372</v>
      </c>
      <c r="G486" s="134" t="s">
        <v>1188</v>
      </c>
      <c r="H486" s="136">
        <v>0.28010000000000002</v>
      </c>
      <c r="I486" s="135" t="s">
        <v>378</v>
      </c>
      <c r="J486" s="137" t="s">
        <v>379</v>
      </c>
    </row>
    <row r="487" spans="2:10" x14ac:dyDescent="0.2">
      <c r="B487" s="138" t="s">
        <v>1203</v>
      </c>
      <c r="C487" s="139" t="s">
        <v>1204</v>
      </c>
      <c r="D487" s="140" t="s">
        <v>144</v>
      </c>
      <c r="E487" s="139" t="s">
        <v>1004</v>
      </c>
      <c r="F487" s="140" t="s">
        <v>250</v>
      </c>
      <c r="G487" s="139" t="s">
        <v>1157</v>
      </c>
      <c r="H487" s="141">
        <v>0.375</v>
      </c>
      <c r="I487" s="140" t="s">
        <v>378</v>
      </c>
      <c r="J487" s="142" t="s">
        <v>379</v>
      </c>
    </row>
    <row r="488" spans="2:10" x14ac:dyDescent="0.2">
      <c r="B488" s="143" t="s">
        <v>1205</v>
      </c>
      <c r="C488" s="144" t="s">
        <v>1206</v>
      </c>
      <c r="D488" s="145" t="s">
        <v>144</v>
      </c>
      <c r="E488" s="144" t="s">
        <v>1004</v>
      </c>
      <c r="F488" s="145" t="s">
        <v>1207</v>
      </c>
      <c r="G488" s="144" t="s">
        <v>1208</v>
      </c>
      <c r="H488" s="146">
        <v>0.47220000000000001</v>
      </c>
      <c r="I488" s="145" t="s">
        <v>173</v>
      </c>
      <c r="J488" s="147" t="s">
        <v>174</v>
      </c>
    </row>
    <row r="489" spans="2:10" x14ac:dyDescent="0.2">
      <c r="B489" s="133" t="s">
        <v>1209</v>
      </c>
      <c r="C489" s="134" t="s">
        <v>1210</v>
      </c>
      <c r="D489" s="135" t="s">
        <v>144</v>
      </c>
      <c r="E489" s="134" t="s">
        <v>1004</v>
      </c>
      <c r="F489" s="135" t="s">
        <v>1207</v>
      </c>
      <c r="G489" s="134" t="s">
        <v>1208</v>
      </c>
      <c r="H489" s="136">
        <v>0.54079999999999995</v>
      </c>
      <c r="I489" s="135" t="s">
        <v>515</v>
      </c>
      <c r="J489" s="137" t="s">
        <v>516</v>
      </c>
    </row>
    <row r="490" spans="2:10" x14ac:dyDescent="0.2">
      <c r="B490" s="133" t="s">
        <v>1211</v>
      </c>
      <c r="C490" s="134" t="s">
        <v>1212</v>
      </c>
      <c r="D490" s="135" t="s">
        <v>144</v>
      </c>
      <c r="E490" s="134" t="s">
        <v>1004</v>
      </c>
      <c r="F490" s="135" t="s">
        <v>1207</v>
      </c>
      <c r="G490" s="134" t="s">
        <v>1208</v>
      </c>
      <c r="H490" s="136">
        <v>0.45300000000000001</v>
      </c>
      <c r="I490" s="135" t="s">
        <v>173</v>
      </c>
      <c r="J490" s="137" t="s">
        <v>174</v>
      </c>
    </row>
    <row r="491" spans="2:10" x14ac:dyDescent="0.2">
      <c r="B491" s="133" t="s">
        <v>1213</v>
      </c>
      <c r="C491" s="134" t="s">
        <v>1214</v>
      </c>
      <c r="D491" s="135" t="s">
        <v>144</v>
      </c>
      <c r="E491" s="134" t="s">
        <v>1004</v>
      </c>
      <c r="F491" s="135" t="s">
        <v>1207</v>
      </c>
      <c r="G491" s="134" t="s">
        <v>1208</v>
      </c>
      <c r="H491" s="136">
        <v>0.46600000000000003</v>
      </c>
      <c r="I491" s="135" t="s">
        <v>173</v>
      </c>
      <c r="J491" s="137" t="s">
        <v>174</v>
      </c>
    </row>
    <row r="492" spans="2:10" x14ac:dyDescent="0.2">
      <c r="B492" s="138" t="s">
        <v>1215</v>
      </c>
      <c r="C492" s="139" t="s">
        <v>1216</v>
      </c>
      <c r="D492" s="140" t="s">
        <v>144</v>
      </c>
      <c r="E492" s="139" t="s">
        <v>1004</v>
      </c>
      <c r="F492" s="140" t="s">
        <v>1207</v>
      </c>
      <c r="G492" s="139" t="s">
        <v>1208</v>
      </c>
      <c r="H492" s="141">
        <v>0.59050000000000002</v>
      </c>
      <c r="I492" s="140" t="s">
        <v>173</v>
      </c>
      <c r="J492" s="142" t="s">
        <v>174</v>
      </c>
    </row>
    <row r="493" spans="2:10" x14ac:dyDescent="0.2">
      <c r="B493" s="143" t="s">
        <v>1217</v>
      </c>
      <c r="C493" s="144" t="s">
        <v>1218</v>
      </c>
      <c r="D493" s="145" t="s">
        <v>144</v>
      </c>
      <c r="E493" s="144" t="s">
        <v>1004</v>
      </c>
      <c r="F493" s="145" t="s">
        <v>1207</v>
      </c>
      <c r="G493" s="144" t="s">
        <v>1208</v>
      </c>
      <c r="H493" s="146">
        <v>0.24399999999999999</v>
      </c>
      <c r="I493" s="145" t="s">
        <v>173</v>
      </c>
      <c r="J493" s="147" t="s">
        <v>174</v>
      </c>
    </row>
    <row r="494" spans="2:10" x14ac:dyDescent="0.2">
      <c r="B494" s="133" t="s">
        <v>1219</v>
      </c>
      <c r="C494" s="134" t="s">
        <v>1220</v>
      </c>
      <c r="D494" s="135" t="s">
        <v>144</v>
      </c>
      <c r="E494" s="134" t="s">
        <v>1004</v>
      </c>
      <c r="F494" s="135" t="s">
        <v>1207</v>
      </c>
      <c r="G494" s="134" t="s">
        <v>1208</v>
      </c>
      <c r="H494" s="136">
        <v>0.32990000000000003</v>
      </c>
      <c r="I494" s="135" t="s">
        <v>1014</v>
      </c>
      <c r="J494" s="137" t="s">
        <v>1015</v>
      </c>
    </row>
    <row r="495" spans="2:10" x14ac:dyDescent="0.2">
      <c r="B495" s="133" t="s">
        <v>1221</v>
      </c>
      <c r="C495" s="134" t="s">
        <v>1222</v>
      </c>
      <c r="D495" s="135" t="s">
        <v>144</v>
      </c>
      <c r="E495" s="134" t="s">
        <v>1004</v>
      </c>
      <c r="F495" s="135" t="s">
        <v>1207</v>
      </c>
      <c r="G495" s="134" t="s">
        <v>1208</v>
      </c>
      <c r="H495" s="136">
        <v>0.25719999999999998</v>
      </c>
      <c r="I495" s="135" t="s">
        <v>1006</v>
      </c>
      <c r="J495" s="137" t="s">
        <v>1007</v>
      </c>
    </row>
    <row r="496" spans="2:10" x14ac:dyDescent="0.2">
      <c r="B496" s="133" t="s">
        <v>1223</v>
      </c>
      <c r="C496" s="134" t="s">
        <v>1224</v>
      </c>
      <c r="D496" s="135" t="s">
        <v>144</v>
      </c>
      <c r="E496" s="134" t="s">
        <v>1004</v>
      </c>
      <c r="F496" s="135" t="s">
        <v>1207</v>
      </c>
      <c r="G496" s="134" t="s">
        <v>1208</v>
      </c>
      <c r="H496" s="136">
        <v>0.21329999999999999</v>
      </c>
      <c r="I496" s="135" t="s">
        <v>1225</v>
      </c>
      <c r="J496" s="137" t="s">
        <v>1226</v>
      </c>
    </row>
    <row r="497" spans="2:10" x14ac:dyDescent="0.2">
      <c r="B497" s="138" t="s">
        <v>1227</v>
      </c>
      <c r="C497" s="139" t="s">
        <v>1228</v>
      </c>
      <c r="D497" s="140" t="s">
        <v>144</v>
      </c>
      <c r="E497" s="139" t="s">
        <v>1004</v>
      </c>
      <c r="F497" s="140" t="s">
        <v>1207</v>
      </c>
      <c r="G497" s="139" t="s">
        <v>1208</v>
      </c>
      <c r="H497" s="141">
        <v>0.51759999999999995</v>
      </c>
      <c r="I497" s="140" t="s">
        <v>173</v>
      </c>
      <c r="J497" s="142" t="s">
        <v>174</v>
      </c>
    </row>
    <row r="498" spans="2:10" x14ac:dyDescent="0.2">
      <c r="B498" s="143" t="s">
        <v>1229</v>
      </c>
      <c r="C498" s="144" t="s">
        <v>1230</v>
      </c>
      <c r="D498" s="145" t="s">
        <v>144</v>
      </c>
      <c r="E498" s="144" t="s">
        <v>1004</v>
      </c>
      <c r="F498" s="145" t="s">
        <v>1207</v>
      </c>
      <c r="G498" s="144" t="s">
        <v>1208</v>
      </c>
      <c r="H498" s="146">
        <v>0.2878</v>
      </c>
      <c r="I498" s="145" t="s">
        <v>173</v>
      </c>
      <c r="J498" s="147" t="s">
        <v>174</v>
      </c>
    </row>
    <row r="499" spans="2:10" x14ac:dyDescent="0.2">
      <c r="B499" s="133" t="s">
        <v>1231</v>
      </c>
      <c r="C499" s="134" t="s">
        <v>1232</v>
      </c>
      <c r="D499" s="135" t="s">
        <v>144</v>
      </c>
      <c r="E499" s="134" t="s">
        <v>1004</v>
      </c>
      <c r="F499" s="135" t="s">
        <v>1207</v>
      </c>
      <c r="G499" s="134" t="s">
        <v>1208</v>
      </c>
      <c r="H499" s="136">
        <v>0.2802</v>
      </c>
      <c r="I499" s="135" t="s">
        <v>173</v>
      </c>
      <c r="J499" s="137" t="s">
        <v>174</v>
      </c>
    </row>
    <row r="500" spans="2:10" x14ac:dyDescent="0.2">
      <c r="B500" s="133" t="s">
        <v>1233</v>
      </c>
      <c r="C500" s="134" t="s">
        <v>1234</v>
      </c>
      <c r="D500" s="135" t="s">
        <v>144</v>
      </c>
      <c r="E500" s="134" t="s">
        <v>1004</v>
      </c>
      <c r="F500" s="135" t="s">
        <v>1207</v>
      </c>
      <c r="G500" s="134" t="s">
        <v>1208</v>
      </c>
      <c r="H500" s="136">
        <v>0.32369999999999999</v>
      </c>
      <c r="I500" s="135" t="s">
        <v>173</v>
      </c>
      <c r="J500" s="137" t="s">
        <v>174</v>
      </c>
    </row>
    <row r="501" spans="2:10" x14ac:dyDescent="0.2">
      <c r="B501" s="133" t="s">
        <v>1235</v>
      </c>
      <c r="C501" s="134" t="s">
        <v>1236</v>
      </c>
      <c r="D501" s="135" t="s">
        <v>144</v>
      </c>
      <c r="E501" s="134" t="s">
        <v>1004</v>
      </c>
      <c r="F501" s="135" t="s">
        <v>1207</v>
      </c>
      <c r="G501" s="134" t="s">
        <v>1208</v>
      </c>
      <c r="H501" s="136">
        <v>0.28789999999999999</v>
      </c>
      <c r="I501" s="135" t="s">
        <v>1225</v>
      </c>
      <c r="J501" s="137" t="s">
        <v>1226</v>
      </c>
    </row>
    <row r="502" spans="2:10" x14ac:dyDescent="0.2">
      <c r="B502" s="138" t="s">
        <v>1237</v>
      </c>
      <c r="C502" s="139" t="s">
        <v>1238</v>
      </c>
      <c r="D502" s="140" t="s">
        <v>144</v>
      </c>
      <c r="E502" s="139" t="s">
        <v>1004</v>
      </c>
      <c r="F502" s="140" t="s">
        <v>1207</v>
      </c>
      <c r="G502" s="139" t="s">
        <v>1208</v>
      </c>
      <c r="H502" s="141">
        <v>0.2296</v>
      </c>
      <c r="I502" s="140" t="s">
        <v>173</v>
      </c>
      <c r="J502" s="142" t="s">
        <v>174</v>
      </c>
    </row>
    <row r="503" spans="2:10" x14ac:dyDescent="0.2">
      <c r="B503" s="143" t="s">
        <v>1239</v>
      </c>
      <c r="C503" s="144" t="s">
        <v>1240</v>
      </c>
      <c r="D503" s="145" t="s">
        <v>144</v>
      </c>
      <c r="E503" s="144" t="s">
        <v>1004</v>
      </c>
      <c r="F503" s="145" t="s">
        <v>1207</v>
      </c>
      <c r="G503" s="144" t="s">
        <v>1208</v>
      </c>
      <c r="H503" s="146">
        <v>0.23980000000000001</v>
      </c>
      <c r="I503" s="145" t="s">
        <v>801</v>
      </c>
      <c r="J503" s="147" t="s">
        <v>1241</v>
      </c>
    </row>
    <row r="504" spans="2:10" x14ac:dyDescent="0.2">
      <c r="B504" s="133" t="s">
        <v>1242</v>
      </c>
      <c r="C504" s="134" t="s">
        <v>1243</v>
      </c>
      <c r="D504" s="135" t="s">
        <v>144</v>
      </c>
      <c r="E504" s="134" t="s">
        <v>1004</v>
      </c>
      <c r="F504" s="135" t="s">
        <v>1153</v>
      </c>
      <c r="G504" s="134" t="s">
        <v>1154</v>
      </c>
      <c r="H504" s="136">
        <v>0.24310000000000001</v>
      </c>
      <c r="I504" s="135" t="s">
        <v>118</v>
      </c>
      <c r="J504" s="137" t="s">
        <v>119</v>
      </c>
    </row>
    <row r="505" spans="2:10" x14ac:dyDescent="0.2">
      <c r="B505" s="133" t="s">
        <v>1244</v>
      </c>
      <c r="C505" s="134" t="s">
        <v>1245</v>
      </c>
      <c r="D505" s="135" t="s">
        <v>144</v>
      </c>
      <c r="E505" s="134" t="s">
        <v>1004</v>
      </c>
      <c r="F505" s="135" t="s">
        <v>1153</v>
      </c>
      <c r="G505" s="134" t="s">
        <v>1154</v>
      </c>
      <c r="H505" s="136">
        <v>0.21329999999999999</v>
      </c>
      <c r="I505" s="135" t="s">
        <v>106</v>
      </c>
      <c r="J505" s="137" t="s">
        <v>447</v>
      </c>
    </row>
    <row r="506" spans="2:10" x14ac:dyDescent="0.2">
      <c r="B506" s="133" t="s">
        <v>1246</v>
      </c>
      <c r="C506" s="134" t="s">
        <v>1247</v>
      </c>
      <c r="D506" s="135" t="s">
        <v>144</v>
      </c>
      <c r="E506" s="134" t="s">
        <v>1004</v>
      </c>
      <c r="F506" s="135" t="s">
        <v>1153</v>
      </c>
      <c r="G506" s="134" t="s">
        <v>1154</v>
      </c>
      <c r="H506" s="136">
        <v>0.2288</v>
      </c>
      <c r="I506" s="135" t="s">
        <v>1014</v>
      </c>
      <c r="J506" s="137" t="s">
        <v>1015</v>
      </c>
    </row>
    <row r="507" spans="2:10" x14ac:dyDescent="0.2">
      <c r="B507" s="138" t="s">
        <v>1248</v>
      </c>
      <c r="C507" s="139" t="s">
        <v>1249</v>
      </c>
      <c r="D507" s="140" t="s">
        <v>144</v>
      </c>
      <c r="E507" s="139" t="s">
        <v>1004</v>
      </c>
      <c r="F507" s="140" t="s">
        <v>1153</v>
      </c>
      <c r="G507" s="139" t="s">
        <v>1154</v>
      </c>
      <c r="H507" s="141">
        <v>0.31409999999999999</v>
      </c>
      <c r="I507" s="140" t="s">
        <v>118</v>
      </c>
      <c r="J507" s="142" t="s">
        <v>119</v>
      </c>
    </row>
    <row r="508" spans="2:10" x14ac:dyDescent="0.2">
      <c r="B508" s="143" t="s">
        <v>1250</v>
      </c>
      <c r="C508" s="144" t="s">
        <v>1251</v>
      </c>
      <c r="D508" s="145" t="s">
        <v>144</v>
      </c>
      <c r="E508" s="144" t="s">
        <v>1004</v>
      </c>
      <c r="F508" s="145" t="s">
        <v>1153</v>
      </c>
      <c r="G508" s="144" t="s">
        <v>1154</v>
      </c>
      <c r="H508" s="146">
        <v>0.28710000000000002</v>
      </c>
      <c r="I508" s="145" t="s">
        <v>108</v>
      </c>
      <c r="J508" s="147" t="s">
        <v>109</v>
      </c>
    </row>
    <row r="509" spans="2:10" x14ac:dyDescent="0.2">
      <c r="B509" s="133" t="s">
        <v>1252</v>
      </c>
      <c r="C509" s="134" t="s">
        <v>1253</v>
      </c>
      <c r="D509" s="135" t="s">
        <v>144</v>
      </c>
      <c r="E509" s="134" t="s">
        <v>1004</v>
      </c>
      <c r="F509" s="135" t="s">
        <v>1153</v>
      </c>
      <c r="G509" s="134" t="s">
        <v>1154</v>
      </c>
      <c r="H509" s="136">
        <v>0.18140000000000001</v>
      </c>
      <c r="I509" s="135" t="s">
        <v>118</v>
      </c>
      <c r="J509" s="137" t="s">
        <v>119</v>
      </c>
    </row>
    <row r="510" spans="2:10" x14ac:dyDescent="0.2">
      <c r="B510" s="133" t="s">
        <v>1254</v>
      </c>
      <c r="C510" s="134" t="s">
        <v>1255</v>
      </c>
      <c r="D510" s="135" t="s">
        <v>144</v>
      </c>
      <c r="E510" s="134" t="s">
        <v>1004</v>
      </c>
      <c r="F510" s="135" t="s">
        <v>1153</v>
      </c>
      <c r="G510" s="134" t="s">
        <v>1154</v>
      </c>
      <c r="H510" s="136">
        <v>0.24929999999999999</v>
      </c>
      <c r="I510" s="135" t="s">
        <v>118</v>
      </c>
      <c r="J510" s="137" t="s">
        <v>119</v>
      </c>
    </row>
    <row r="511" spans="2:10" x14ac:dyDescent="0.2">
      <c r="B511" s="133" t="s">
        <v>1256</v>
      </c>
      <c r="C511" s="134" t="s">
        <v>1257</v>
      </c>
      <c r="D511" s="135" t="s">
        <v>144</v>
      </c>
      <c r="E511" s="134" t="s">
        <v>1004</v>
      </c>
      <c r="F511" s="135" t="s">
        <v>1258</v>
      </c>
      <c r="G511" s="134" t="s">
        <v>1259</v>
      </c>
      <c r="H511" s="136">
        <v>0.2737</v>
      </c>
      <c r="I511" s="135" t="s">
        <v>118</v>
      </c>
      <c r="J511" s="137" t="s">
        <v>119</v>
      </c>
    </row>
    <row r="512" spans="2:10" x14ac:dyDescent="0.2">
      <c r="B512" s="138" t="s">
        <v>1260</v>
      </c>
      <c r="C512" s="139" t="s">
        <v>1261</v>
      </c>
      <c r="D512" s="140" t="s">
        <v>144</v>
      </c>
      <c r="E512" s="139" t="s">
        <v>1004</v>
      </c>
      <c r="F512" s="140" t="s">
        <v>1258</v>
      </c>
      <c r="G512" s="139" t="s">
        <v>1259</v>
      </c>
      <c r="H512" s="141">
        <v>0.1976</v>
      </c>
      <c r="I512" s="140" t="s">
        <v>1262</v>
      </c>
      <c r="J512" s="142" t="s">
        <v>1263</v>
      </c>
    </row>
    <row r="513" spans="2:10" x14ac:dyDescent="0.2">
      <c r="B513" s="143" t="s">
        <v>1264</v>
      </c>
      <c r="C513" s="144" t="s">
        <v>1265</v>
      </c>
      <c r="D513" s="145" t="s">
        <v>144</v>
      </c>
      <c r="E513" s="144" t="s">
        <v>1004</v>
      </c>
      <c r="F513" s="145" t="s">
        <v>1258</v>
      </c>
      <c r="G513" s="144" t="s">
        <v>1259</v>
      </c>
      <c r="H513" s="146">
        <v>0.24079999999999999</v>
      </c>
      <c r="I513" s="145" t="s">
        <v>1262</v>
      </c>
      <c r="J513" s="147" t="s">
        <v>1263</v>
      </c>
    </row>
    <row r="514" spans="2:10" x14ac:dyDescent="0.2">
      <c r="B514" s="133" t="s">
        <v>1266</v>
      </c>
      <c r="C514" s="134" t="s">
        <v>1267</v>
      </c>
      <c r="D514" s="135" t="s">
        <v>144</v>
      </c>
      <c r="E514" s="134" t="s">
        <v>1004</v>
      </c>
      <c r="F514" s="135" t="s">
        <v>1258</v>
      </c>
      <c r="G514" s="134" t="s">
        <v>1259</v>
      </c>
      <c r="H514" s="136">
        <v>0.40689999999999998</v>
      </c>
      <c r="I514" s="135" t="s">
        <v>118</v>
      </c>
      <c r="J514" s="137" t="s">
        <v>119</v>
      </c>
    </row>
    <row r="515" spans="2:10" x14ac:dyDescent="0.2">
      <c r="B515" s="133" t="s">
        <v>1268</v>
      </c>
      <c r="C515" s="134" t="s">
        <v>1269</v>
      </c>
      <c r="D515" s="135" t="s">
        <v>144</v>
      </c>
      <c r="E515" s="134" t="s">
        <v>1004</v>
      </c>
      <c r="F515" s="135" t="s">
        <v>1258</v>
      </c>
      <c r="G515" s="134" t="s">
        <v>1259</v>
      </c>
      <c r="H515" s="136">
        <v>0.19189999999999999</v>
      </c>
      <c r="I515" s="135" t="s">
        <v>1262</v>
      </c>
      <c r="J515" s="137" t="s">
        <v>1263</v>
      </c>
    </row>
    <row r="516" spans="2:10" x14ac:dyDescent="0.2">
      <c r="B516" s="133" t="s">
        <v>1270</v>
      </c>
      <c r="C516" s="134" t="s">
        <v>1271</v>
      </c>
      <c r="D516" s="135" t="s">
        <v>144</v>
      </c>
      <c r="E516" s="134" t="s">
        <v>1004</v>
      </c>
      <c r="F516" s="135" t="s">
        <v>1258</v>
      </c>
      <c r="G516" s="134" t="s">
        <v>1259</v>
      </c>
      <c r="H516" s="136">
        <v>0.2215</v>
      </c>
      <c r="I516" s="135" t="s">
        <v>1262</v>
      </c>
      <c r="J516" s="137" t="s">
        <v>1263</v>
      </c>
    </row>
    <row r="517" spans="2:10" x14ac:dyDescent="0.2">
      <c r="B517" s="138" t="s">
        <v>1272</v>
      </c>
      <c r="C517" s="139" t="s">
        <v>1273</v>
      </c>
      <c r="D517" s="140" t="s">
        <v>144</v>
      </c>
      <c r="E517" s="139" t="s">
        <v>1004</v>
      </c>
      <c r="F517" s="140" t="s">
        <v>1274</v>
      </c>
      <c r="G517" s="139" t="s">
        <v>1275</v>
      </c>
      <c r="H517" s="141">
        <v>0.31269999999999998</v>
      </c>
      <c r="I517" s="140" t="s">
        <v>1262</v>
      </c>
      <c r="J517" s="142" t="s">
        <v>1263</v>
      </c>
    </row>
    <row r="518" spans="2:10" x14ac:dyDescent="0.2">
      <c r="B518" s="143" t="s">
        <v>1276</v>
      </c>
      <c r="C518" s="144" t="s">
        <v>1277</v>
      </c>
      <c r="D518" s="145" t="s">
        <v>144</v>
      </c>
      <c r="E518" s="144" t="s">
        <v>1004</v>
      </c>
      <c r="F518" s="145" t="s">
        <v>1274</v>
      </c>
      <c r="G518" s="144" t="s">
        <v>1275</v>
      </c>
      <c r="H518" s="146">
        <v>0.2712</v>
      </c>
      <c r="I518" s="145" t="s">
        <v>1262</v>
      </c>
      <c r="J518" s="147" t="s">
        <v>1263</v>
      </c>
    </row>
    <row r="519" spans="2:10" x14ac:dyDescent="0.2">
      <c r="B519" s="133" t="s">
        <v>1278</v>
      </c>
      <c r="C519" s="134" t="s">
        <v>1279</v>
      </c>
      <c r="D519" s="135" t="s">
        <v>144</v>
      </c>
      <c r="E519" s="134" t="s">
        <v>1004</v>
      </c>
      <c r="F519" s="135" t="s">
        <v>1274</v>
      </c>
      <c r="G519" s="134" t="s">
        <v>1275</v>
      </c>
      <c r="H519" s="136">
        <v>0.21540000000000001</v>
      </c>
      <c r="I519" s="135" t="s">
        <v>1262</v>
      </c>
      <c r="J519" s="137" t="s">
        <v>1263</v>
      </c>
    </row>
    <row r="520" spans="2:10" x14ac:dyDescent="0.2">
      <c r="B520" s="133" t="s">
        <v>1280</v>
      </c>
      <c r="C520" s="134" t="s">
        <v>1281</v>
      </c>
      <c r="D520" s="135" t="s">
        <v>144</v>
      </c>
      <c r="E520" s="134" t="s">
        <v>1004</v>
      </c>
      <c r="F520" s="135" t="s">
        <v>1274</v>
      </c>
      <c r="G520" s="134" t="s">
        <v>1275</v>
      </c>
      <c r="H520" s="136">
        <v>0.20030000000000001</v>
      </c>
      <c r="I520" s="135" t="s">
        <v>1262</v>
      </c>
      <c r="J520" s="137" t="s">
        <v>1263</v>
      </c>
    </row>
    <row r="521" spans="2:10" x14ac:dyDescent="0.2">
      <c r="B521" s="133" t="s">
        <v>1282</v>
      </c>
      <c r="C521" s="134" t="s">
        <v>1283</v>
      </c>
      <c r="D521" s="135" t="s">
        <v>144</v>
      </c>
      <c r="E521" s="134" t="s">
        <v>1004</v>
      </c>
      <c r="F521" s="135" t="s">
        <v>1274</v>
      </c>
      <c r="G521" s="134" t="s">
        <v>1275</v>
      </c>
      <c r="H521" s="136">
        <v>0.22600000000000001</v>
      </c>
      <c r="I521" s="135" t="s">
        <v>1262</v>
      </c>
      <c r="J521" s="137" t="s">
        <v>1263</v>
      </c>
    </row>
    <row r="522" spans="2:10" x14ac:dyDescent="0.2">
      <c r="B522" s="138" t="s">
        <v>1284</v>
      </c>
      <c r="C522" s="139" t="s">
        <v>1285</v>
      </c>
      <c r="D522" s="140" t="s">
        <v>144</v>
      </c>
      <c r="E522" s="139" t="s">
        <v>1004</v>
      </c>
      <c r="F522" s="140" t="s">
        <v>1274</v>
      </c>
      <c r="G522" s="139" t="s">
        <v>1275</v>
      </c>
      <c r="H522" s="141">
        <v>0.2291</v>
      </c>
      <c r="I522" s="140" t="s">
        <v>1262</v>
      </c>
      <c r="J522" s="142" t="s">
        <v>1263</v>
      </c>
    </row>
    <row r="523" spans="2:10" x14ac:dyDescent="0.2">
      <c r="B523" s="143" t="s">
        <v>1286</v>
      </c>
      <c r="C523" s="144" t="s">
        <v>1287</v>
      </c>
      <c r="D523" s="145" t="s">
        <v>144</v>
      </c>
      <c r="E523" s="144" t="s">
        <v>1004</v>
      </c>
      <c r="F523" s="145" t="s">
        <v>1288</v>
      </c>
      <c r="G523" s="144" t="s">
        <v>1289</v>
      </c>
      <c r="H523" s="146">
        <v>0.24829999999999999</v>
      </c>
      <c r="I523" s="145" t="s">
        <v>428</v>
      </c>
      <c r="J523" s="147" t="s">
        <v>429</v>
      </c>
    </row>
    <row r="524" spans="2:10" x14ac:dyDescent="0.2">
      <c r="B524" s="133" t="s">
        <v>1290</v>
      </c>
      <c r="C524" s="134" t="s">
        <v>1291</v>
      </c>
      <c r="D524" s="135" t="s">
        <v>144</v>
      </c>
      <c r="E524" s="134" t="s">
        <v>1004</v>
      </c>
      <c r="F524" s="135" t="s">
        <v>1288</v>
      </c>
      <c r="G524" s="134" t="s">
        <v>1289</v>
      </c>
      <c r="H524" s="136">
        <v>0.23250000000000001</v>
      </c>
      <c r="I524" s="135" t="s">
        <v>1014</v>
      </c>
      <c r="J524" s="137" t="s">
        <v>1015</v>
      </c>
    </row>
    <row r="525" spans="2:10" x14ac:dyDescent="0.2">
      <c r="B525" s="133" t="s">
        <v>1292</v>
      </c>
      <c r="C525" s="134" t="s">
        <v>1293</v>
      </c>
      <c r="D525" s="135" t="s">
        <v>144</v>
      </c>
      <c r="E525" s="134" t="s">
        <v>1004</v>
      </c>
      <c r="F525" s="135" t="s">
        <v>1288</v>
      </c>
      <c r="G525" s="134" t="s">
        <v>1289</v>
      </c>
      <c r="H525" s="136">
        <v>0.28110000000000002</v>
      </c>
      <c r="I525" s="135" t="s">
        <v>428</v>
      </c>
      <c r="J525" s="137" t="s">
        <v>429</v>
      </c>
    </row>
    <row r="526" spans="2:10" x14ac:dyDescent="0.2">
      <c r="B526" s="133" t="s">
        <v>1294</v>
      </c>
      <c r="C526" s="134" t="s">
        <v>1295</v>
      </c>
      <c r="D526" s="135" t="s">
        <v>144</v>
      </c>
      <c r="E526" s="134" t="s">
        <v>1004</v>
      </c>
      <c r="F526" s="135" t="s">
        <v>1288</v>
      </c>
      <c r="G526" s="134" t="s">
        <v>1289</v>
      </c>
      <c r="H526" s="136">
        <v>0.42270000000000002</v>
      </c>
      <c r="I526" s="135" t="s">
        <v>428</v>
      </c>
      <c r="J526" s="137" t="s">
        <v>429</v>
      </c>
    </row>
    <row r="527" spans="2:10" x14ac:dyDescent="0.2">
      <c r="B527" s="138" t="s">
        <v>1296</v>
      </c>
      <c r="C527" s="139" t="s">
        <v>1297</v>
      </c>
      <c r="D527" s="140" t="s">
        <v>144</v>
      </c>
      <c r="E527" s="139" t="s">
        <v>1004</v>
      </c>
      <c r="F527" s="140" t="s">
        <v>1288</v>
      </c>
      <c r="G527" s="139" t="s">
        <v>1289</v>
      </c>
      <c r="H527" s="141">
        <v>0.28520000000000001</v>
      </c>
      <c r="I527" s="140" t="s">
        <v>297</v>
      </c>
      <c r="J527" s="142" t="s">
        <v>418</v>
      </c>
    </row>
    <row r="528" spans="2:10" x14ac:dyDescent="0.2">
      <c r="B528" s="143" t="s">
        <v>1298</v>
      </c>
      <c r="C528" s="144" t="s">
        <v>1299</v>
      </c>
      <c r="D528" s="145" t="s">
        <v>144</v>
      </c>
      <c r="E528" s="144" t="s">
        <v>1004</v>
      </c>
      <c r="F528" s="145" t="s">
        <v>1288</v>
      </c>
      <c r="G528" s="144" t="s">
        <v>1289</v>
      </c>
      <c r="H528" s="146">
        <v>0.40870000000000001</v>
      </c>
      <c r="I528" s="145" t="s">
        <v>297</v>
      </c>
      <c r="J528" s="147" t="s">
        <v>418</v>
      </c>
    </row>
    <row r="529" spans="2:10" x14ac:dyDescent="0.2">
      <c r="B529" s="133" t="s">
        <v>1300</v>
      </c>
      <c r="C529" s="134" t="s">
        <v>1301</v>
      </c>
      <c r="D529" s="135" t="s">
        <v>144</v>
      </c>
      <c r="E529" s="134" t="s">
        <v>1004</v>
      </c>
      <c r="F529" s="135" t="s">
        <v>1288</v>
      </c>
      <c r="G529" s="134" t="s">
        <v>1289</v>
      </c>
      <c r="H529" s="136">
        <v>0.27789999999999998</v>
      </c>
      <c r="I529" s="135" t="s">
        <v>428</v>
      </c>
      <c r="J529" s="137" t="s">
        <v>429</v>
      </c>
    </row>
    <row r="530" spans="2:10" x14ac:dyDescent="0.2">
      <c r="B530" s="133" t="s">
        <v>1302</v>
      </c>
      <c r="C530" s="134" t="s">
        <v>1303</v>
      </c>
      <c r="D530" s="135" t="s">
        <v>144</v>
      </c>
      <c r="E530" s="134" t="s">
        <v>1004</v>
      </c>
      <c r="F530" s="135" t="s">
        <v>1288</v>
      </c>
      <c r="G530" s="134" t="s">
        <v>1289</v>
      </c>
      <c r="H530" s="136">
        <v>0.39369999999999999</v>
      </c>
      <c r="I530" s="135" t="s">
        <v>118</v>
      </c>
      <c r="J530" s="137" t="s">
        <v>119</v>
      </c>
    </row>
    <row r="531" spans="2:10" x14ac:dyDescent="0.2">
      <c r="B531" s="133" t="s">
        <v>1304</v>
      </c>
      <c r="C531" s="134" t="s">
        <v>1305</v>
      </c>
      <c r="D531" s="135" t="s">
        <v>144</v>
      </c>
      <c r="E531" s="134" t="s">
        <v>1004</v>
      </c>
      <c r="F531" s="135" t="s">
        <v>1288</v>
      </c>
      <c r="G531" s="134" t="s">
        <v>1289</v>
      </c>
      <c r="H531" s="136">
        <v>0.45910000000000001</v>
      </c>
      <c r="I531" s="135" t="s">
        <v>428</v>
      </c>
      <c r="J531" s="137" t="s">
        <v>429</v>
      </c>
    </row>
    <row r="532" spans="2:10" x14ac:dyDescent="0.2">
      <c r="B532" s="138" t="s">
        <v>1306</v>
      </c>
      <c r="C532" s="139" t="s">
        <v>1307</v>
      </c>
      <c r="D532" s="140" t="s">
        <v>144</v>
      </c>
      <c r="E532" s="139" t="s">
        <v>1004</v>
      </c>
      <c r="F532" s="140" t="s">
        <v>1308</v>
      </c>
      <c r="G532" s="139" t="s">
        <v>1309</v>
      </c>
      <c r="H532" s="141">
        <v>0.23810000000000001</v>
      </c>
      <c r="I532" s="140" t="s">
        <v>1014</v>
      </c>
      <c r="J532" s="142" t="s">
        <v>1015</v>
      </c>
    </row>
    <row r="533" spans="2:10" x14ac:dyDescent="0.2">
      <c r="B533" s="143" t="s">
        <v>1310</v>
      </c>
      <c r="C533" s="144" t="s">
        <v>1311</v>
      </c>
      <c r="D533" s="145" t="s">
        <v>144</v>
      </c>
      <c r="E533" s="144" t="s">
        <v>1004</v>
      </c>
      <c r="F533" s="145" t="s">
        <v>1308</v>
      </c>
      <c r="G533" s="144" t="s">
        <v>1309</v>
      </c>
      <c r="H533" s="146">
        <v>0.26200000000000001</v>
      </c>
      <c r="I533" s="145" t="s">
        <v>297</v>
      </c>
      <c r="J533" s="147" t="s">
        <v>418</v>
      </c>
    </row>
    <row r="534" spans="2:10" x14ac:dyDescent="0.2">
      <c r="B534" s="133" t="s">
        <v>1312</v>
      </c>
      <c r="C534" s="134" t="s">
        <v>1313</v>
      </c>
      <c r="D534" s="135" t="s">
        <v>144</v>
      </c>
      <c r="E534" s="134" t="s">
        <v>1004</v>
      </c>
      <c r="F534" s="135" t="s">
        <v>1308</v>
      </c>
      <c r="G534" s="134" t="s">
        <v>1309</v>
      </c>
      <c r="H534" s="136">
        <v>0.21529999999999999</v>
      </c>
      <c r="I534" s="135" t="s">
        <v>297</v>
      </c>
      <c r="J534" s="137" t="s">
        <v>418</v>
      </c>
    </row>
    <row r="535" spans="2:10" x14ac:dyDescent="0.2">
      <c r="B535" s="133" t="s">
        <v>1314</v>
      </c>
      <c r="C535" s="134" t="s">
        <v>1315</v>
      </c>
      <c r="D535" s="135" t="s">
        <v>144</v>
      </c>
      <c r="E535" s="134" t="s">
        <v>1004</v>
      </c>
      <c r="F535" s="135" t="s">
        <v>1308</v>
      </c>
      <c r="G535" s="134" t="s">
        <v>1309</v>
      </c>
      <c r="H535" s="136">
        <v>0.25900000000000001</v>
      </c>
      <c r="I535" s="135" t="s">
        <v>297</v>
      </c>
      <c r="J535" s="137" t="s">
        <v>418</v>
      </c>
    </row>
    <row r="536" spans="2:10" x14ac:dyDescent="0.2">
      <c r="B536" s="133" t="s">
        <v>1316</v>
      </c>
      <c r="C536" s="134" t="s">
        <v>1317</v>
      </c>
      <c r="D536" s="135" t="s">
        <v>144</v>
      </c>
      <c r="E536" s="134" t="s">
        <v>1004</v>
      </c>
      <c r="F536" s="135" t="s">
        <v>1318</v>
      </c>
      <c r="G536" s="134" t="s">
        <v>1319</v>
      </c>
      <c r="H536" s="136">
        <v>0.27160000000000001</v>
      </c>
      <c r="I536" s="135" t="s">
        <v>1014</v>
      </c>
      <c r="J536" s="137" t="s">
        <v>1015</v>
      </c>
    </row>
    <row r="537" spans="2:10" x14ac:dyDescent="0.2">
      <c r="B537" s="138" t="s">
        <v>1320</v>
      </c>
      <c r="C537" s="139" t="s">
        <v>1321</v>
      </c>
      <c r="D537" s="140" t="s">
        <v>144</v>
      </c>
      <c r="E537" s="139" t="s">
        <v>1004</v>
      </c>
      <c r="F537" s="140" t="s">
        <v>1318</v>
      </c>
      <c r="G537" s="139" t="s">
        <v>1319</v>
      </c>
      <c r="H537" s="141">
        <v>0.29699999999999999</v>
      </c>
      <c r="I537" s="140" t="s">
        <v>872</v>
      </c>
      <c r="J537" s="142" t="s">
        <v>873</v>
      </c>
    </row>
    <row r="538" spans="2:10" x14ac:dyDescent="0.2">
      <c r="B538" s="143" t="s">
        <v>1322</v>
      </c>
      <c r="C538" s="144" t="s">
        <v>1323</v>
      </c>
      <c r="D538" s="145" t="s">
        <v>144</v>
      </c>
      <c r="E538" s="144" t="s">
        <v>1004</v>
      </c>
      <c r="F538" s="145" t="s">
        <v>1318</v>
      </c>
      <c r="G538" s="144" t="s">
        <v>1319</v>
      </c>
      <c r="H538" s="146">
        <v>0.24099999999999999</v>
      </c>
      <c r="I538" s="145" t="s">
        <v>872</v>
      </c>
      <c r="J538" s="147" t="s">
        <v>873</v>
      </c>
    </row>
    <row r="539" spans="2:10" x14ac:dyDescent="0.2">
      <c r="B539" s="133" t="s">
        <v>1324</v>
      </c>
      <c r="C539" s="134" t="s">
        <v>1325</v>
      </c>
      <c r="D539" s="135" t="s">
        <v>144</v>
      </c>
      <c r="E539" s="134" t="s">
        <v>1004</v>
      </c>
      <c r="F539" s="135" t="s">
        <v>1326</v>
      </c>
      <c r="G539" s="134" t="s">
        <v>1327</v>
      </c>
      <c r="H539" s="136">
        <v>0.41499999999999998</v>
      </c>
      <c r="I539" s="135" t="s">
        <v>452</v>
      </c>
      <c r="J539" s="137" t="s">
        <v>453</v>
      </c>
    </row>
    <row r="540" spans="2:10" x14ac:dyDescent="0.2">
      <c r="B540" s="133" t="s">
        <v>1328</v>
      </c>
      <c r="C540" s="134" t="s">
        <v>1329</v>
      </c>
      <c r="D540" s="135" t="s">
        <v>144</v>
      </c>
      <c r="E540" s="134" t="s">
        <v>1004</v>
      </c>
      <c r="F540" s="135" t="s">
        <v>1326</v>
      </c>
      <c r="G540" s="134" t="s">
        <v>1327</v>
      </c>
      <c r="H540" s="136">
        <v>0.35959999999999998</v>
      </c>
      <c r="I540" s="135" t="s">
        <v>452</v>
      </c>
      <c r="J540" s="137" t="s">
        <v>453</v>
      </c>
    </row>
    <row r="541" spans="2:10" x14ac:dyDescent="0.2">
      <c r="B541" s="133" t="s">
        <v>1330</v>
      </c>
      <c r="C541" s="134" t="s">
        <v>1331</v>
      </c>
      <c r="D541" s="135" t="s">
        <v>144</v>
      </c>
      <c r="E541" s="134" t="s">
        <v>1004</v>
      </c>
      <c r="F541" s="135" t="s">
        <v>1326</v>
      </c>
      <c r="G541" s="134" t="s">
        <v>1327</v>
      </c>
      <c r="H541" s="136">
        <v>0.61370000000000002</v>
      </c>
      <c r="I541" s="135" t="s">
        <v>452</v>
      </c>
      <c r="J541" s="137" t="s">
        <v>453</v>
      </c>
    </row>
    <row r="542" spans="2:10" x14ac:dyDescent="0.2">
      <c r="B542" s="138" t="s">
        <v>1332</v>
      </c>
      <c r="C542" s="139" t="s">
        <v>1333</v>
      </c>
      <c r="D542" s="140" t="s">
        <v>144</v>
      </c>
      <c r="E542" s="139" t="s">
        <v>1004</v>
      </c>
      <c r="F542" s="140" t="s">
        <v>1326</v>
      </c>
      <c r="G542" s="139" t="s">
        <v>1327</v>
      </c>
      <c r="H542" s="141">
        <v>0.5736</v>
      </c>
      <c r="I542" s="140" t="s">
        <v>452</v>
      </c>
      <c r="J542" s="142" t="s">
        <v>453</v>
      </c>
    </row>
    <row r="543" spans="2:10" x14ac:dyDescent="0.2">
      <c r="B543" s="143" t="s">
        <v>1334</v>
      </c>
      <c r="C543" s="144" t="s">
        <v>1335</v>
      </c>
      <c r="D543" s="145" t="s">
        <v>144</v>
      </c>
      <c r="E543" s="144" t="s">
        <v>1004</v>
      </c>
      <c r="F543" s="145" t="s">
        <v>1326</v>
      </c>
      <c r="G543" s="144" t="s">
        <v>1327</v>
      </c>
      <c r="H543" s="146">
        <v>0.36249999999999999</v>
      </c>
      <c r="I543" s="145" t="s">
        <v>452</v>
      </c>
      <c r="J543" s="147" t="s">
        <v>453</v>
      </c>
    </row>
    <row r="544" spans="2:10" x14ac:dyDescent="0.2">
      <c r="B544" s="133" t="s">
        <v>1336</v>
      </c>
      <c r="C544" s="134" t="s">
        <v>1337</v>
      </c>
      <c r="D544" s="135" t="s">
        <v>144</v>
      </c>
      <c r="E544" s="134" t="s">
        <v>1004</v>
      </c>
      <c r="F544" s="135" t="s">
        <v>1326</v>
      </c>
      <c r="G544" s="134" t="s">
        <v>1327</v>
      </c>
      <c r="H544" s="136">
        <v>0.43540000000000001</v>
      </c>
      <c r="I544" s="135" t="s">
        <v>452</v>
      </c>
      <c r="J544" s="137" t="s">
        <v>453</v>
      </c>
    </row>
    <row r="545" spans="2:10" x14ac:dyDescent="0.2">
      <c r="B545" s="133" t="s">
        <v>1338</v>
      </c>
      <c r="C545" s="134" t="s">
        <v>1339</v>
      </c>
      <c r="D545" s="135" t="s">
        <v>144</v>
      </c>
      <c r="E545" s="134" t="s">
        <v>1004</v>
      </c>
      <c r="F545" s="135" t="s">
        <v>1326</v>
      </c>
      <c r="G545" s="134" t="s">
        <v>1327</v>
      </c>
      <c r="H545" s="136">
        <v>0.31790000000000002</v>
      </c>
      <c r="I545" s="135" t="s">
        <v>452</v>
      </c>
      <c r="J545" s="137" t="s">
        <v>453</v>
      </c>
    </row>
    <row r="546" spans="2:10" x14ac:dyDescent="0.2">
      <c r="B546" s="133" t="s">
        <v>1340</v>
      </c>
      <c r="C546" s="134" t="s">
        <v>1341</v>
      </c>
      <c r="D546" s="135" t="s">
        <v>144</v>
      </c>
      <c r="E546" s="134" t="s">
        <v>1004</v>
      </c>
      <c r="F546" s="135" t="s">
        <v>1326</v>
      </c>
      <c r="G546" s="134" t="s">
        <v>1327</v>
      </c>
      <c r="H546" s="136">
        <v>0.64759999999999995</v>
      </c>
      <c r="I546" s="135" t="s">
        <v>452</v>
      </c>
      <c r="J546" s="137" t="s">
        <v>453</v>
      </c>
    </row>
    <row r="547" spans="2:10" x14ac:dyDescent="0.2">
      <c r="B547" s="138" t="s">
        <v>1342</v>
      </c>
      <c r="C547" s="139" t="s">
        <v>1343</v>
      </c>
      <c r="D547" s="140" t="s">
        <v>144</v>
      </c>
      <c r="E547" s="139" t="s">
        <v>1004</v>
      </c>
      <c r="F547" s="140" t="s">
        <v>1326</v>
      </c>
      <c r="G547" s="139" t="s">
        <v>1327</v>
      </c>
      <c r="H547" s="141">
        <v>0.40489999999999998</v>
      </c>
      <c r="I547" s="140" t="s">
        <v>452</v>
      </c>
      <c r="J547" s="142" t="s">
        <v>453</v>
      </c>
    </row>
    <row r="548" spans="2:10" x14ac:dyDescent="0.2">
      <c r="B548" s="143" t="s">
        <v>1344</v>
      </c>
      <c r="C548" s="144" t="s">
        <v>1345</v>
      </c>
      <c r="D548" s="145" t="s">
        <v>144</v>
      </c>
      <c r="E548" s="144" t="s">
        <v>1004</v>
      </c>
      <c r="F548" s="145" t="s">
        <v>1346</v>
      </c>
      <c r="G548" s="144" t="s">
        <v>1347</v>
      </c>
      <c r="H548" s="146">
        <v>0.23280000000000001</v>
      </c>
      <c r="I548" s="145" t="s">
        <v>1348</v>
      </c>
      <c r="J548" s="147" t="s">
        <v>1349</v>
      </c>
    </row>
    <row r="549" spans="2:10" x14ac:dyDescent="0.2">
      <c r="B549" s="133" t="s">
        <v>1350</v>
      </c>
      <c r="C549" s="134" t="s">
        <v>1351</v>
      </c>
      <c r="D549" s="135" t="s">
        <v>144</v>
      </c>
      <c r="E549" s="134" t="s">
        <v>1004</v>
      </c>
      <c r="F549" s="135" t="s">
        <v>1346</v>
      </c>
      <c r="G549" s="134" t="s">
        <v>1347</v>
      </c>
      <c r="H549" s="136">
        <v>0.39610000000000001</v>
      </c>
      <c r="I549" s="135" t="s">
        <v>1348</v>
      </c>
      <c r="J549" s="137" t="s">
        <v>1349</v>
      </c>
    </row>
    <row r="550" spans="2:10" x14ac:dyDescent="0.2">
      <c r="B550" s="133" t="s">
        <v>1352</v>
      </c>
      <c r="C550" s="134" t="s">
        <v>1353</v>
      </c>
      <c r="D550" s="135" t="s">
        <v>144</v>
      </c>
      <c r="E550" s="134" t="s">
        <v>1004</v>
      </c>
      <c r="F550" s="135" t="s">
        <v>1153</v>
      </c>
      <c r="G550" s="134" t="s">
        <v>1154</v>
      </c>
      <c r="H550" s="136">
        <v>0.32979999999999998</v>
      </c>
      <c r="I550" s="135" t="s">
        <v>118</v>
      </c>
      <c r="J550" s="137" t="s">
        <v>119</v>
      </c>
    </row>
    <row r="551" spans="2:10" x14ac:dyDescent="0.2">
      <c r="B551" s="133" t="s">
        <v>1354</v>
      </c>
      <c r="C551" s="134" t="s">
        <v>1355</v>
      </c>
      <c r="D551" s="135" t="s">
        <v>144</v>
      </c>
      <c r="E551" s="134" t="s">
        <v>1004</v>
      </c>
      <c r="F551" s="135" t="s">
        <v>1356</v>
      </c>
      <c r="G551" s="134" t="s">
        <v>1357</v>
      </c>
      <c r="H551" s="136">
        <v>0.39389999999999997</v>
      </c>
      <c r="I551" s="135" t="s">
        <v>336</v>
      </c>
      <c r="J551" s="137" t="s">
        <v>337</v>
      </c>
    </row>
    <row r="552" spans="2:10" x14ac:dyDescent="0.2">
      <c r="B552" s="138" t="s">
        <v>1358</v>
      </c>
      <c r="C552" s="139" t="s">
        <v>1359</v>
      </c>
      <c r="D552" s="140" t="s">
        <v>144</v>
      </c>
      <c r="E552" s="139" t="s">
        <v>1004</v>
      </c>
      <c r="F552" s="140" t="s">
        <v>1356</v>
      </c>
      <c r="G552" s="139" t="s">
        <v>1357</v>
      </c>
      <c r="H552" s="141">
        <v>0.24379999999999999</v>
      </c>
      <c r="I552" s="140" t="s">
        <v>336</v>
      </c>
      <c r="J552" s="142" t="s">
        <v>337</v>
      </c>
    </row>
    <row r="553" spans="2:10" x14ac:dyDescent="0.2">
      <c r="B553" s="143" t="s">
        <v>1360</v>
      </c>
      <c r="C553" s="144" t="s">
        <v>1361</v>
      </c>
      <c r="D553" s="145" t="s">
        <v>144</v>
      </c>
      <c r="E553" s="144" t="s">
        <v>1004</v>
      </c>
      <c r="F553" s="145" t="s">
        <v>1356</v>
      </c>
      <c r="G553" s="144" t="s">
        <v>1357</v>
      </c>
      <c r="H553" s="146">
        <v>0.47599999999999998</v>
      </c>
      <c r="I553" s="145" t="s">
        <v>336</v>
      </c>
      <c r="J553" s="147" t="s">
        <v>337</v>
      </c>
    </row>
    <row r="554" spans="2:10" x14ac:dyDescent="0.2">
      <c r="B554" s="133" t="s">
        <v>1362</v>
      </c>
      <c r="C554" s="134" t="s">
        <v>1363</v>
      </c>
      <c r="D554" s="135" t="s">
        <v>144</v>
      </c>
      <c r="E554" s="134" t="s">
        <v>1004</v>
      </c>
      <c r="F554" s="135" t="s">
        <v>1356</v>
      </c>
      <c r="G554" s="134" t="s">
        <v>1357</v>
      </c>
      <c r="H554" s="136">
        <v>0.29449999999999998</v>
      </c>
      <c r="I554" s="135" t="s">
        <v>336</v>
      </c>
      <c r="J554" s="137" t="s">
        <v>337</v>
      </c>
    </row>
    <row r="555" spans="2:10" x14ac:dyDescent="0.2">
      <c r="B555" s="133" t="s">
        <v>1364</v>
      </c>
      <c r="C555" s="134" t="s">
        <v>1365</v>
      </c>
      <c r="D555" s="135" t="s">
        <v>144</v>
      </c>
      <c r="E555" s="134" t="s">
        <v>1004</v>
      </c>
      <c r="F555" s="135" t="s">
        <v>1113</v>
      </c>
      <c r="G555" s="134" t="s">
        <v>1114</v>
      </c>
      <c r="H555" s="136">
        <v>0.21659999999999999</v>
      </c>
      <c r="I555" s="135" t="s">
        <v>1366</v>
      </c>
      <c r="J555" s="137" t="s">
        <v>1367</v>
      </c>
    </row>
    <row r="556" spans="2:10" x14ac:dyDescent="0.2">
      <c r="B556" s="133" t="s">
        <v>1368</v>
      </c>
      <c r="C556" s="134" t="s">
        <v>1369</v>
      </c>
      <c r="D556" s="135" t="s">
        <v>144</v>
      </c>
      <c r="E556" s="134" t="s">
        <v>1004</v>
      </c>
      <c r="F556" s="135" t="s">
        <v>1370</v>
      </c>
      <c r="G556" s="134" t="s">
        <v>1371</v>
      </c>
      <c r="H556" s="136">
        <v>0.44130000000000003</v>
      </c>
      <c r="I556" s="135" t="s">
        <v>1014</v>
      </c>
      <c r="J556" s="137" t="s">
        <v>1015</v>
      </c>
    </row>
    <row r="557" spans="2:10" x14ac:dyDescent="0.2">
      <c r="B557" s="138" t="s">
        <v>1372</v>
      </c>
      <c r="C557" s="139" t="s">
        <v>1373</v>
      </c>
      <c r="D557" s="140" t="s">
        <v>144</v>
      </c>
      <c r="E557" s="139" t="s">
        <v>1004</v>
      </c>
      <c r="F557" s="140" t="s">
        <v>1370</v>
      </c>
      <c r="G557" s="139" t="s">
        <v>1371</v>
      </c>
      <c r="H557" s="141">
        <v>0.32319999999999999</v>
      </c>
      <c r="I557" s="140" t="s">
        <v>1014</v>
      </c>
      <c r="J557" s="142" t="s">
        <v>1015</v>
      </c>
    </row>
    <row r="558" spans="2:10" x14ac:dyDescent="0.2">
      <c r="B558" s="143" t="s">
        <v>1374</v>
      </c>
      <c r="C558" s="144" t="s">
        <v>1375</v>
      </c>
      <c r="D558" s="145" t="s">
        <v>144</v>
      </c>
      <c r="E558" s="144" t="s">
        <v>1004</v>
      </c>
      <c r="F558" s="145" t="s">
        <v>1370</v>
      </c>
      <c r="G558" s="144" t="s">
        <v>1371</v>
      </c>
      <c r="H558" s="146">
        <v>0.22459999999999999</v>
      </c>
      <c r="I558" s="145" t="s">
        <v>562</v>
      </c>
      <c r="J558" s="147" t="s">
        <v>563</v>
      </c>
    </row>
    <row r="559" spans="2:10" x14ac:dyDescent="0.2">
      <c r="B559" s="133" t="s">
        <v>1376</v>
      </c>
      <c r="C559" s="134" t="s">
        <v>1377</v>
      </c>
      <c r="D559" s="135" t="s">
        <v>144</v>
      </c>
      <c r="E559" s="134" t="s">
        <v>1004</v>
      </c>
      <c r="F559" s="135" t="s">
        <v>1370</v>
      </c>
      <c r="G559" s="134" t="s">
        <v>1371</v>
      </c>
      <c r="H559" s="136">
        <v>0.36199999999999999</v>
      </c>
      <c r="I559" s="135" t="s">
        <v>1014</v>
      </c>
      <c r="J559" s="137" t="s">
        <v>1015</v>
      </c>
    </row>
    <row r="560" spans="2:10" x14ac:dyDescent="0.2">
      <c r="B560" s="133" t="s">
        <v>1378</v>
      </c>
      <c r="C560" s="134" t="s">
        <v>1379</v>
      </c>
      <c r="D560" s="135" t="s">
        <v>144</v>
      </c>
      <c r="E560" s="134" t="s">
        <v>1004</v>
      </c>
      <c r="F560" s="135" t="s">
        <v>1370</v>
      </c>
      <c r="G560" s="134" t="s">
        <v>1371</v>
      </c>
      <c r="H560" s="136">
        <v>0.28770000000000001</v>
      </c>
      <c r="I560" s="135" t="s">
        <v>1014</v>
      </c>
      <c r="J560" s="137" t="s">
        <v>1015</v>
      </c>
    </row>
    <row r="561" spans="2:10" x14ac:dyDescent="0.2">
      <c r="B561" s="133" t="s">
        <v>1380</v>
      </c>
      <c r="C561" s="134" t="s">
        <v>1381</v>
      </c>
      <c r="D561" s="135" t="s">
        <v>144</v>
      </c>
      <c r="E561" s="134" t="s">
        <v>1004</v>
      </c>
      <c r="F561" s="135" t="s">
        <v>1382</v>
      </c>
      <c r="G561" s="134" t="s">
        <v>1383</v>
      </c>
      <c r="H561" s="136">
        <v>0.98089999999999999</v>
      </c>
      <c r="I561" s="135" t="s">
        <v>1006</v>
      </c>
      <c r="J561" s="137" t="s">
        <v>1007</v>
      </c>
    </row>
    <row r="562" spans="2:10" x14ac:dyDescent="0.2">
      <c r="B562" s="138" t="s">
        <v>1384</v>
      </c>
      <c r="C562" s="139" t="s">
        <v>1385</v>
      </c>
      <c r="D562" s="140" t="s">
        <v>144</v>
      </c>
      <c r="E562" s="139" t="s">
        <v>1004</v>
      </c>
      <c r="F562" s="140" t="s">
        <v>1382</v>
      </c>
      <c r="G562" s="139" t="s">
        <v>1383</v>
      </c>
      <c r="H562" s="141">
        <v>0.34139999999999998</v>
      </c>
      <c r="I562" s="140" t="s">
        <v>1006</v>
      </c>
      <c r="J562" s="142" t="s">
        <v>1007</v>
      </c>
    </row>
    <row r="563" spans="2:10" x14ac:dyDescent="0.2">
      <c r="B563" s="143" t="s">
        <v>1386</v>
      </c>
      <c r="C563" s="144" t="s">
        <v>1387</v>
      </c>
      <c r="D563" s="145" t="s">
        <v>144</v>
      </c>
      <c r="E563" s="144" t="s">
        <v>1004</v>
      </c>
      <c r="F563" s="145" t="s">
        <v>1382</v>
      </c>
      <c r="G563" s="144" t="s">
        <v>1383</v>
      </c>
      <c r="H563" s="146">
        <v>0.57720000000000005</v>
      </c>
      <c r="I563" s="145" t="s">
        <v>1006</v>
      </c>
      <c r="J563" s="147" t="s">
        <v>1007</v>
      </c>
    </row>
    <row r="564" spans="2:10" x14ac:dyDescent="0.2">
      <c r="B564" s="133" t="s">
        <v>1388</v>
      </c>
      <c r="C564" s="134" t="s">
        <v>1389</v>
      </c>
      <c r="D564" s="135" t="s">
        <v>144</v>
      </c>
      <c r="E564" s="134" t="s">
        <v>1004</v>
      </c>
      <c r="F564" s="135" t="s">
        <v>1382</v>
      </c>
      <c r="G564" s="134" t="s">
        <v>1383</v>
      </c>
      <c r="H564" s="136">
        <v>0.51080000000000003</v>
      </c>
      <c r="I564" s="135" t="s">
        <v>1006</v>
      </c>
      <c r="J564" s="137" t="s">
        <v>1007</v>
      </c>
    </row>
    <row r="565" spans="2:10" x14ac:dyDescent="0.2">
      <c r="B565" s="133" t="s">
        <v>1390</v>
      </c>
      <c r="C565" s="134" t="s">
        <v>1391</v>
      </c>
      <c r="D565" s="135" t="s">
        <v>144</v>
      </c>
      <c r="E565" s="134" t="s">
        <v>1004</v>
      </c>
      <c r="F565" s="135" t="s">
        <v>1382</v>
      </c>
      <c r="G565" s="134" t="s">
        <v>1383</v>
      </c>
      <c r="H565" s="136">
        <v>0.25900000000000001</v>
      </c>
      <c r="I565" s="135" t="s">
        <v>1006</v>
      </c>
      <c r="J565" s="137" t="s">
        <v>1007</v>
      </c>
    </row>
    <row r="566" spans="2:10" x14ac:dyDescent="0.2">
      <c r="B566" s="133" t="s">
        <v>1392</v>
      </c>
      <c r="C566" s="134" t="s">
        <v>1393</v>
      </c>
      <c r="D566" s="135" t="s">
        <v>144</v>
      </c>
      <c r="E566" s="134" t="s">
        <v>1004</v>
      </c>
      <c r="F566" s="135" t="s">
        <v>1382</v>
      </c>
      <c r="G566" s="134" t="s">
        <v>1383</v>
      </c>
      <c r="H566" s="136">
        <v>0.2056</v>
      </c>
      <c r="I566" s="135" t="s">
        <v>1006</v>
      </c>
      <c r="J566" s="137" t="s">
        <v>1007</v>
      </c>
    </row>
    <row r="567" spans="2:10" x14ac:dyDescent="0.2">
      <c r="B567" s="138" t="s">
        <v>1394</v>
      </c>
      <c r="C567" s="139" t="s">
        <v>1395</v>
      </c>
      <c r="D567" s="140" t="s">
        <v>144</v>
      </c>
      <c r="E567" s="139" t="s">
        <v>1004</v>
      </c>
      <c r="F567" s="140" t="s">
        <v>1382</v>
      </c>
      <c r="G567" s="139" t="s">
        <v>1383</v>
      </c>
      <c r="H567" s="141">
        <v>0.34139999999999998</v>
      </c>
      <c r="I567" s="140" t="s">
        <v>1006</v>
      </c>
      <c r="J567" s="142" t="s">
        <v>1007</v>
      </c>
    </row>
    <row r="568" spans="2:10" x14ac:dyDescent="0.2">
      <c r="B568" s="143" t="s">
        <v>1396</v>
      </c>
      <c r="C568" s="144" t="s">
        <v>1397</v>
      </c>
      <c r="D568" s="145" t="s">
        <v>144</v>
      </c>
      <c r="E568" s="144" t="s">
        <v>1004</v>
      </c>
      <c r="F568" s="145" t="s">
        <v>1398</v>
      </c>
      <c r="G568" s="144" t="s">
        <v>1399</v>
      </c>
      <c r="H568" s="146">
        <v>0.36659999999999998</v>
      </c>
      <c r="I568" s="145" t="s">
        <v>104</v>
      </c>
      <c r="J568" s="147" t="s">
        <v>508</v>
      </c>
    </row>
    <row r="569" spans="2:10" x14ac:dyDescent="0.2">
      <c r="B569" s="133" t="s">
        <v>1400</v>
      </c>
      <c r="C569" s="134" t="s">
        <v>1401</v>
      </c>
      <c r="D569" s="135" t="s">
        <v>144</v>
      </c>
      <c r="E569" s="134" t="s">
        <v>1004</v>
      </c>
      <c r="F569" s="135" t="s">
        <v>1398</v>
      </c>
      <c r="G569" s="134" t="s">
        <v>1399</v>
      </c>
      <c r="H569" s="136">
        <v>0.27239999999999998</v>
      </c>
      <c r="I569" s="135" t="s">
        <v>104</v>
      </c>
      <c r="J569" s="137" t="s">
        <v>508</v>
      </c>
    </row>
    <row r="570" spans="2:10" x14ac:dyDescent="0.2">
      <c r="B570" s="133" t="s">
        <v>1402</v>
      </c>
      <c r="C570" s="134" t="s">
        <v>1403</v>
      </c>
      <c r="D570" s="135" t="s">
        <v>144</v>
      </c>
      <c r="E570" s="134" t="s">
        <v>1004</v>
      </c>
      <c r="F570" s="135" t="s">
        <v>1398</v>
      </c>
      <c r="G570" s="134" t="s">
        <v>1399</v>
      </c>
      <c r="H570" s="136">
        <v>0.36780000000000002</v>
      </c>
      <c r="I570" s="135" t="s">
        <v>104</v>
      </c>
      <c r="J570" s="137" t="s">
        <v>508</v>
      </c>
    </row>
    <row r="571" spans="2:10" x14ac:dyDescent="0.2">
      <c r="B571" s="133" t="s">
        <v>1404</v>
      </c>
      <c r="C571" s="134" t="s">
        <v>1405</v>
      </c>
      <c r="D571" s="135" t="s">
        <v>144</v>
      </c>
      <c r="E571" s="134" t="s">
        <v>1004</v>
      </c>
      <c r="F571" s="135" t="s">
        <v>1398</v>
      </c>
      <c r="G571" s="134" t="s">
        <v>1399</v>
      </c>
      <c r="H571" s="136">
        <v>0.28370000000000001</v>
      </c>
      <c r="I571" s="135" t="s">
        <v>104</v>
      </c>
      <c r="J571" s="137" t="s">
        <v>508</v>
      </c>
    </row>
    <row r="572" spans="2:10" x14ac:dyDescent="0.2">
      <c r="B572" s="138" t="s">
        <v>1406</v>
      </c>
      <c r="C572" s="139" t="s">
        <v>1407</v>
      </c>
      <c r="D572" s="140" t="s">
        <v>144</v>
      </c>
      <c r="E572" s="139" t="s">
        <v>1004</v>
      </c>
      <c r="F572" s="140" t="s">
        <v>1398</v>
      </c>
      <c r="G572" s="139" t="s">
        <v>1399</v>
      </c>
      <c r="H572" s="141">
        <v>0.26690000000000003</v>
      </c>
      <c r="I572" s="140" t="s">
        <v>104</v>
      </c>
      <c r="J572" s="142" t="s">
        <v>508</v>
      </c>
    </row>
    <row r="573" spans="2:10" x14ac:dyDescent="0.2">
      <c r="B573" s="143" t="s">
        <v>1408</v>
      </c>
      <c r="C573" s="144" t="s">
        <v>1409</v>
      </c>
      <c r="D573" s="145" t="s">
        <v>144</v>
      </c>
      <c r="E573" s="144" t="s">
        <v>1004</v>
      </c>
      <c r="F573" s="145" t="s">
        <v>1398</v>
      </c>
      <c r="G573" s="144" t="s">
        <v>1399</v>
      </c>
      <c r="H573" s="146">
        <v>0.2671</v>
      </c>
      <c r="I573" s="145" t="s">
        <v>104</v>
      </c>
      <c r="J573" s="147" t="s">
        <v>508</v>
      </c>
    </row>
    <row r="574" spans="2:10" x14ac:dyDescent="0.2">
      <c r="B574" s="133" t="s">
        <v>1410</v>
      </c>
      <c r="C574" s="134" t="s">
        <v>1411</v>
      </c>
      <c r="D574" s="135" t="s">
        <v>144</v>
      </c>
      <c r="E574" s="134" t="s">
        <v>1004</v>
      </c>
      <c r="F574" s="135" t="s">
        <v>1398</v>
      </c>
      <c r="G574" s="134" t="s">
        <v>1399</v>
      </c>
      <c r="H574" s="136">
        <v>0.35299999999999998</v>
      </c>
      <c r="I574" s="135" t="s">
        <v>104</v>
      </c>
      <c r="J574" s="137" t="s">
        <v>508</v>
      </c>
    </row>
    <row r="575" spans="2:10" x14ac:dyDescent="0.2">
      <c r="B575" s="133" t="s">
        <v>1412</v>
      </c>
      <c r="C575" s="134" t="s">
        <v>1413</v>
      </c>
      <c r="D575" s="135" t="s">
        <v>144</v>
      </c>
      <c r="E575" s="134" t="s">
        <v>1004</v>
      </c>
      <c r="F575" s="135" t="s">
        <v>1398</v>
      </c>
      <c r="G575" s="134" t="s">
        <v>1399</v>
      </c>
      <c r="H575" s="136">
        <v>0.24340000000000001</v>
      </c>
      <c r="I575" s="135" t="s">
        <v>104</v>
      </c>
      <c r="J575" s="137" t="s">
        <v>508</v>
      </c>
    </row>
    <row r="576" spans="2:10" x14ac:dyDescent="0.2">
      <c r="B576" s="133" t="s">
        <v>1414</v>
      </c>
      <c r="C576" s="134" t="s">
        <v>1415</v>
      </c>
      <c r="D576" s="135" t="s">
        <v>144</v>
      </c>
      <c r="E576" s="134" t="s">
        <v>1004</v>
      </c>
      <c r="F576" s="135" t="s">
        <v>1398</v>
      </c>
      <c r="G576" s="134" t="s">
        <v>1399</v>
      </c>
      <c r="H576" s="136">
        <v>0.2475</v>
      </c>
      <c r="I576" s="135" t="s">
        <v>104</v>
      </c>
      <c r="J576" s="137" t="s">
        <v>508</v>
      </c>
    </row>
    <row r="577" spans="2:10" x14ac:dyDescent="0.2">
      <c r="B577" s="138" t="s">
        <v>1416</v>
      </c>
      <c r="C577" s="139" t="s">
        <v>1417</v>
      </c>
      <c r="D577" s="140" t="s">
        <v>144</v>
      </c>
      <c r="E577" s="139" t="s">
        <v>1004</v>
      </c>
      <c r="F577" s="140" t="s">
        <v>1398</v>
      </c>
      <c r="G577" s="139" t="s">
        <v>1399</v>
      </c>
      <c r="H577" s="141">
        <v>0.26250000000000001</v>
      </c>
      <c r="I577" s="140" t="s">
        <v>104</v>
      </c>
      <c r="J577" s="142" t="s">
        <v>508</v>
      </c>
    </row>
    <row r="578" spans="2:10" x14ac:dyDescent="0.2">
      <c r="B578" s="143" t="s">
        <v>1418</v>
      </c>
      <c r="C578" s="144" t="s">
        <v>1419</v>
      </c>
      <c r="D578" s="145" t="s">
        <v>144</v>
      </c>
      <c r="E578" s="144" t="s">
        <v>1004</v>
      </c>
      <c r="F578" s="145" t="s">
        <v>1398</v>
      </c>
      <c r="G578" s="144" t="s">
        <v>1399</v>
      </c>
      <c r="H578" s="146">
        <v>0.30719999999999997</v>
      </c>
      <c r="I578" s="145" t="s">
        <v>104</v>
      </c>
      <c r="J578" s="147" t="s">
        <v>508</v>
      </c>
    </row>
    <row r="579" spans="2:10" x14ac:dyDescent="0.2">
      <c r="B579" s="133" t="s">
        <v>1420</v>
      </c>
      <c r="C579" s="134" t="s">
        <v>1421</v>
      </c>
      <c r="D579" s="135" t="s">
        <v>144</v>
      </c>
      <c r="E579" s="134" t="s">
        <v>1004</v>
      </c>
      <c r="F579" s="135" t="s">
        <v>1398</v>
      </c>
      <c r="G579" s="134" t="s">
        <v>1399</v>
      </c>
      <c r="H579" s="136">
        <v>0.34460000000000002</v>
      </c>
      <c r="I579" s="135" t="s">
        <v>104</v>
      </c>
      <c r="J579" s="137" t="s">
        <v>508</v>
      </c>
    </row>
    <row r="580" spans="2:10" x14ac:dyDescent="0.2">
      <c r="B580" s="133" t="s">
        <v>1422</v>
      </c>
      <c r="C580" s="134" t="s">
        <v>1423</v>
      </c>
      <c r="D580" s="135" t="s">
        <v>144</v>
      </c>
      <c r="E580" s="134" t="s">
        <v>1004</v>
      </c>
      <c r="F580" s="135" t="s">
        <v>1424</v>
      </c>
      <c r="G580" s="134" t="s">
        <v>1425</v>
      </c>
      <c r="H580" s="136">
        <v>0.75229999999999997</v>
      </c>
      <c r="I580" s="135" t="s">
        <v>118</v>
      </c>
      <c r="J580" s="137" t="s">
        <v>119</v>
      </c>
    </row>
    <row r="581" spans="2:10" x14ac:dyDescent="0.2">
      <c r="B581" s="133" t="s">
        <v>1426</v>
      </c>
      <c r="C581" s="134" t="s">
        <v>1427</v>
      </c>
      <c r="D581" s="135" t="s">
        <v>144</v>
      </c>
      <c r="E581" s="134" t="s">
        <v>1004</v>
      </c>
      <c r="F581" s="135" t="s">
        <v>1428</v>
      </c>
      <c r="G581" s="134" t="s">
        <v>1429</v>
      </c>
      <c r="H581" s="136">
        <v>0.26119999999999999</v>
      </c>
      <c r="I581" s="135" t="s">
        <v>598</v>
      </c>
      <c r="J581" s="137" t="s">
        <v>1430</v>
      </c>
    </row>
    <row r="582" spans="2:10" x14ac:dyDescent="0.2">
      <c r="B582" s="138" t="s">
        <v>1431</v>
      </c>
      <c r="C582" s="139" t="s">
        <v>1432</v>
      </c>
      <c r="D582" s="140" t="s">
        <v>144</v>
      </c>
      <c r="E582" s="139" t="s">
        <v>1004</v>
      </c>
      <c r="F582" s="140" t="s">
        <v>1428</v>
      </c>
      <c r="G582" s="139" t="s">
        <v>1429</v>
      </c>
      <c r="H582" s="141">
        <v>0.50490000000000002</v>
      </c>
      <c r="I582" s="140" t="s">
        <v>598</v>
      </c>
      <c r="J582" s="142" t="s">
        <v>1430</v>
      </c>
    </row>
    <row r="583" spans="2:10" x14ac:dyDescent="0.2">
      <c r="B583" s="143" t="s">
        <v>1433</v>
      </c>
      <c r="C583" s="144" t="s">
        <v>1434</v>
      </c>
      <c r="D583" s="145" t="s">
        <v>144</v>
      </c>
      <c r="E583" s="144" t="s">
        <v>1004</v>
      </c>
      <c r="F583" s="145" t="s">
        <v>1428</v>
      </c>
      <c r="G583" s="144" t="s">
        <v>1429</v>
      </c>
      <c r="H583" s="146">
        <v>0.47499999999999998</v>
      </c>
      <c r="I583" s="145" t="s">
        <v>598</v>
      </c>
      <c r="J583" s="147" t="s">
        <v>1430</v>
      </c>
    </row>
    <row r="584" spans="2:10" x14ac:dyDescent="0.2">
      <c r="B584" s="133" t="s">
        <v>1435</v>
      </c>
      <c r="C584" s="134" t="s">
        <v>1436</v>
      </c>
      <c r="D584" s="135" t="s">
        <v>144</v>
      </c>
      <c r="E584" s="134" t="s">
        <v>1004</v>
      </c>
      <c r="F584" s="135" t="s">
        <v>1428</v>
      </c>
      <c r="G584" s="134" t="s">
        <v>1429</v>
      </c>
      <c r="H584" s="136">
        <v>0.45279999999999998</v>
      </c>
      <c r="I584" s="135" t="s">
        <v>598</v>
      </c>
      <c r="J584" s="137" t="s">
        <v>1430</v>
      </c>
    </row>
    <row r="585" spans="2:10" x14ac:dyDescent="0.2">
      <c r="B585" s="133" t="s">
        <v>1437</v>
      </c>
      <c r="C585" s="134" t="s">
        <v>1438</v>
      </c>
      <c r="D585" s="135" t="s">
        <v>144</v>
      </c>
      <c r="E585" s="134" t="s">
        <v>1004</v>
      </c>
      <c r="F585" s="135" t="s">
        <v>1424</v>
      </c>
      <c r="G585" s="134" t="s">
        <v>1425</v>
      </c>
      <c r="H585" s="136">
        <v>0.42630000000000001</v>
      </c>
      <c r="I585" s="135" t="s">
        <v>118</v>
      </c>
      <c r="J585" s="137" t="s">
        <v>119</v>
      </c>
    </row>
    <row r="586" spans="2:10" x14ac:dyDescent="0.2">
      <c r="B586" s="133" t="s">
        <v>1439</v>
      </c>
      <c r="C586" s="134" t="s">
        <v>1440</v>
      </c>
      <c r="D586" s="135" t="s">
        <v>144</v>
      </c>
      <c r="E586" s="134" t="s">
        <v>1004</v>
      </c>
      <c r="F586" s="135" t="s">
        <v>1424</v>
      </c>
      <c r="G586" s="134" t="s">
        <v>1425</v>
      </c>
      <c r="H586" s="136">
        <v>0.46160000000000001</v>
      </c>
      <c r="I586" s="135" t="s">
        <v>118</v>
      </c>
      <c r="J586" s="137" t="s">
        <v>119</v>
      </c>
    </row>
    <row r="587" spans="2:10" x14ac:dyDescent="0.2">
      <c r="B587" s="138" t="s">
        <v>1441</v>
      </c>
      <c r="C587" s="139" t="s">
        <v>1442</v>
      </c>
      <c r="D587" s="140" t="s">
        <v>144</v>
      </c>
      <c r="E587" s="139" t="s">
        <v>1004</v>
      </c>
      <c r="F587" s="140" t="s">
        <v>1424</v>
      </c>
      <c r="G587" s="139" t="s">
        <v>1425</v>
      </c>
      <c r="H587" s="141">
        <v>0.29499999999999998</v>
      </c>
      <c r="I587" s="140" t="s">
        <v>118</v>
      </c>
      <c r="J587" s="142" t="s">
        <v>119</v>
      </c>
    </row>
    <row r="588" spans="2:10" x14ac:dyDescent="0.2">
      <c r="B588" s="143" t="s">
        <v>1443</v>
      </c>
      <c r="C588" s="144" t="s">
        <v>1444</v>
      </c>
      <c r="D588" s="145" t="s">
        <v>144</v>
      </c>
      <c r="E588" s="144" t="s">
        <v>1004</v>
      </c>
      <c r="F588" s="145" t="s">
        <v>1424</v>
      </c>
      <c r="G588" s="144" t="s">
        <v>1425</v>
      </c>
      <c r="H588" s="146">
        <v>0.28649999999999998</v>
      </c>
      <c r="I588" s="145" t="s">
        <v>118</v>
      </c>
      <c r="J588" s="147" t="s">
        <v>119</v>
      </c>
    </row>
    <row r="589" spans="2:10" x14ac:dyDescent="0.2">
      <c r="B589" s="133" t="s">
        <v>1445</v>
      </c>
      <c r="C589" s="134" t="s">
        <v>1446</v>
      </c>
      <c r="D589" s="135" t="s">
        <v>144</v>
      </c>
      <c r="E589" s="134" t="s">
        <v>1004</v>
      </c>
      <c r="F589" s="135" t="s">
        <v>1424</v>
      </c>
      <c r="G589" s="134" t="s">
        <v>1425</v>
      </c>
      <c r="H589" s="136">
        <v>0.3397</v>
      </c>
      <c r="I589" s="135" t="s">
        <v>118</v>
      </c>
      <c r="J589" s="137" t="s">
        <v>119</v>
      </c>
    </row>
    <row r="590" spans="2:10" x14ac:dyDescent="0.2">
      <c r="B590" s="133" t="s">
        <v>1447</v>
      </c>
      <c r="C590" s="134" t="s">
        <v>1448</v>
      </c>
      <c r="D590" s="135" t="s">
        <v>144</v>
      </c>
      <c r="E590" s="134" t="s">
        <v>1004</v>
      </c>
      <c r="F590" s="135" t="s">
        <v>1449</v>
      </c>
      <c r="G590" s="134" t="s">
        <v>1367</v>
      </c>
      <c r="H590" s="136">
        <v>0.33500000000000002</v>
      </c>
      <c r="I590" s="135" t="s">
        <v>1366</v>
      </c>
      <c r="J590" s="137" t="s">
        <v>1367</v>
      </c>
    </row>
    <row r="591" spans="2:10" x14ac:dyDescent="0.2">
      <c r="B591" s="133" t="s">
        <v>1450</v>
      </c>
      <c r="C591" s="134" t="s">
        <v>1451</v>
      </c>
      <c r="D591" s="135" t="s">
        <v>144</v>
      </c>
      <c r="E591" s="134" t="s">
        <v>1004</v>
      </c>
      <c r="F591" s="135" t="s">
        <v>1449</v>
      </c>
      <c r="G591" s="134" t="s">
        <v>1367</v>
      </c>
      <c r="H591" s="136">
        <v>0.28810000000000002</v>
      </c>
      <c r="I591" s="135" t="s">
        <v>1366</v>
      </c>
      <c r="J591" s="137" t="s">
        <v>1367</v>
      </c>
    </row>
    <row r="592" spans="2:10" x14ac:dyDescent="0.2">
      <c r="B592" s="138" t="s">
        <v>1452</v>
      </c>
      <c r="C592" s="139" t="s">
        <v>1453</v>
      </c>
      <c r="D592" s="140" t="s">
        <v>144</v>
      </c>
      <c r="E592" s="139" t="s">
        <v>1004</v>
      </c>
      <c r="F592" s="140" t="s">
        <v>1113</v>
      </c>
      <c r="G592" s="139" t="s">
        <v>1114</v>
      </c>
      <c r="H592" s="141">
        <v>0.21199999999999999</v>
      </c>
      <c r="I592" s="140" t="s">
        <v>118</v>
      </c>
      <c r="J592" s="142" t="s">
        <v>119</v>
      </c>
    </row>
    <row r="593" spans="2:10" x14ac:dyDescent="0.2">
      <c r="B593" s="143" t="s">
        <v>1454</v>
      </c>
      <c r="C593" s="144" t="s">
        <v>1455</v>
      </c>
      <c r="D593" s="145" t="s">
        <v>144</v>
      </c>
      <c r="E593" s="144" t="s">
        <v>1004</v>
      </c>
      <c r="F593" s="145" t="s">
        <v>1113</v>
      </c>
      <c r="G593" s="144" t="s">
        <v>1114</v>
      </c>
      <c r="H593" s="146">
        <v>0.22189999999999999</v>
      </c>
      <c r="I593" s="145" t="s">
        <v>226</v>
      </c>
      <c r="J593" s="147" t="s">
        <v>227</v>
      </c>
    </row>
    <row r="594" spans="2:10" x14ac:dyDescent="0.2">
      <c r="B594" s="133" t="s">
        <v>1456</v>
      </c>
      <c r="C594" s="134" t="s">
        <v>1457</v>
      </c>
      <c r="D594" s="135" t="s">
        <v>144</v>
      </c>
      <c r="E594" s="134" t="s">
        <v>1004</v>
      </c>
      <c r="F594" s="135" t="s">
        <v>1113</v>
      </c>
      <c r="G594" s="134" t="s">
        <v>1114</v>
      </c>
      <c r="H594" s="136">
        <v>0.2321</v>
      </c>
      <c r="I594" s="135" t="s">
        <v>226</v>
      </c>
      <c r="J594" s="137" t="s">
        <v>227</v>
      </c>
    </row>
    <row r="595" spans="2:10" x14ac:dyDescent="0.2">
      <c r="B595" s="133" t="s">
        <v>1458</v>
      </c>
      <c r="C595" s="134" t="s">
        <v>1459</v>
      </c>
      <c r="D595" s="135" t="s">
        <v>144</v>
      </c>
      <c r="E595" s="134" t="s">
        <v>1004</v>
      </c>
      <c r="F595" s="135" t="s">
        <v>1113</v>
      </c>
      <c r="G595" s="134" t="s">
        <v>1114</v>
      </c>
      <c r="H595" s="136">
        <v>0.28949999999999998</v>
      </c>
      <c r="I595" s="135" t="s">
        <v>118</v>
      </c>
      <c r="J595" s="137" t="s">
        <v>119</v>
      </c>
    </row>
    <row r="596" spans="2:10" x14ac:dyDescent="0.2">
      <c r="B596" s="133" t="s">
        <v>1460</v>
      </c>
      <c r="C596" s="134" t="s">
        <v>1461</v>
      </c>
      <c r="D596" s="135" t="s">
        <v>144</v>
      </c>
      <c r="E596" s="134" t="s">
        <v>1004</v>
      </c>
      <c r="F596" s="135" t="s">
        <v>1113</v>
      </c>
      <c r="G596" s="134" t="s">
        <v>1114</v>
      </c>
      <c r="H596" s="136">
        <v>0.27710000000000001</v>
      </c>
      <c r="I596" s="135" t="s">
        <v>226</v>
      </c>
      <c r="J596" s="137" t="s">
        <v>227</v>
      </c>
    </row>
    <row r="597" spans="2:10" x14ac:dyDescent="0.2">
      <c r="B597" s="138" t="s">
        <v>1462</v>
      </c>
      <c r="C597" s="139" t="s">
        <v>1463</v>
      </c>
      <c r="D597" s="140" t="s">
        <v>144</v>
      </c>
      <c r="E597" s="139" t="s">
        <v>1004</v>
      </c>
      <c r="F597" s="140" t="s">
        <v>1113</v>
      </c>
      <c r="G597" s="139" t="s">
        <v>1114</v>
      </c>
      <c r="H597" s="141">
        <v>0.18659999999999999</v>
      </c>
      <c r="I597" s="140" t="s">
        <v>1348</v>
      </c>
      <c r="J597" s="142" t="s">
        <v>1349</v>
      </c>
    </row>
    <row r="598" spans="2:10" x14ac:dyDescent="0.2">
      <c r="B598" s="143" t="s">
        <v>1464</v>
      </c>
      <c r="C598" s="144" t="s">
        <v>1465</v>
      </c>
      <c r="D598" s="145" t="s">
        <v>144</v>
      </c>
      <c r="E598" s="144" t="s">
        <v>1004</v>
      </c>
      <c r="F598" s="145" t="s">
        <v>1113</v>
      </c>
      <c r="G598" s="144" t="s">
        <v>1114</v>
      </c>
      <c r="H598" s="146">
        <v>0.20760000000000001</v>
      </c>
      <c r="I598" s="145" t="s">
        <v>226</v>
      </c>
      <c r="J598" s="147" t="s">
        <v>227</v>
      </c>
    </row>
    <row r="599" spans="2:10" x14ac:dyDescent="0.2">
      <c r="B599" s="133" t="s">
        <v>1466</v>
      </c>
      <c r="C599" s="134" t="s">
        <v>1467</v>
      </c>
      <c r="D599" s="135" t="s">
        <v>144</v>
      </c>
      <c r="E599" s="134" t="s">
        <v>1004</v>
      </c>
      <c r="F599" s="135" t="s">
        <v>1113</v>
      </c>
      <c r="G599" s="134" t="s">
        <v>1114</v>
      </c>
      <c r="H599" s="136">
        <v>0.28000000000000003</v>
      </c>
      <c r="I599" s="135" t="s">
        <v>406</v>
      </c>
      <c r="J599" s="137" t="s">
        <v>709</v>
      </c>
    </row>
    <row r="600" spans="2:10" x14ac:dyDescent="0.2">
      <c r="B600" s="133" t="s">
        <v>1468</v>
      </c>
      <c r="C600" s="134" t="s">
        <v>1469</v>
      </c>
      <c r="D600" s="135" t="s">
        <v>144</v>
      </c>
      <c r="E600" s="134" t="s">
        <v>1004</v>
      </c>
      <c r="F600" s="135" t="s">
        <v>707</v>
      </c>
      <c r="G600" s="134" t="s">
        <v>708</v>
      </c>
      <c r="H600" s="136">
        <v>0.25359999999999999</v>
      </c>
      <c r="I600" s="135" t="s">
        <v>406</v>
      </c>
      <c r="J600" s="137" t="s">
        <v>709</v>
      </c>
    </row>
    <row r="601" spans="2:10" x14ac:dyDescent="0.2">
      <c r="B601" s="133" t="s">
        <v>1470</v>
      </c>
      <c r="C601" s="134" t="s">
        <v>1471</v>
      </c>
      <c r="D601" s="135" t="s">
        <v>144</v>
      </c>
      <c r="E601" s="134" t="s">
        <v>1004</v>
      </c>
      <c r="F601" s="135" t="s">
        <v>707</v>
      </c>
      <c r="G601" s="134" t="s">
        <v>708</v>
      </c>
      <c r="H601" s="136">
        <v>0.2203</v>
      </c>
      <c r="I601" s="135" t="s">
        <v>406</v>
      </c>
      <c r="J601" s="137" t="s">
        <v>709</v>
      </c>
    </row>
    <row r="602" spans="2:10" x14ac:dyDescent="0.2">
      <c r="B602" s="138" t="s">
        <v>1472</v>
      </c>
      <c r="C602" s="139" t="s">
        <v>1473</v>
      </c>
      <c r="D602" s="140" t="s">
        <v>144</v>
      </c>
      <c r="E602" s="139" t="s">
        <v>1004</v>
      </c>
      <c r="F602" s="140" t="s">
        <v>707</v>
      </c>
      <c r="G602" s="139" t="s">
        <v>708</v>
      </c>
      <c r="H602" s="141">
        <v>0.188</v>
      </c>
      <c r="I602" s="140" t="s">
        <v>406</v>
      </c>
      <c r="J602" s="142" t="s">
        <v>709</v>
      </c>
    </row>
    <row r="603" spans="2:10" x14ac:dyDescent="0.2">
      <c r="B603" s="143" t="s">
        <v>1474</v>
      </c>
      <c r="C603" s="144" t="s">
        <v>1475</v>
      </c>
      <c r="D603" s="145" t="s">
        <v>144</v>
      </c>
      <c r="E603" s="144" t="s">
        <v>1004</v>
      </c>
      <c r="F603" s="145" t="s">
        <v>707</v>
      </c>
      <c r="G603" s="144" t="s">
        <v>708</v>
      </c>
      <c r="H603" s="146">
        <v>0.25800000000000001</v>
      </c>
      <c r="I603" s="145" t="s">
        <v>406</v>
      </c>
      <c r="J603" s="147" t="s">
        <v>709</v>
      </c>
    </row>
    <row r="604" spans="2:10" x14ac:dyDescent="0.2">
      <c r="B604" s="133" t="s">
        <v>1476</v>
      </c>
      <c r="C604" s="134" t="s">
        <v>1477</v>
      </c>
      <c r="D604" s="135" t="s">
        <v>144</v>
      </c>
      <c r="E604" s="134" t="s">
        <v>1004</v>
      </c>
      <c r="F604" s="135" t="s">
        <v>1478</v>
      </c>
      <c r="G604" s="134" t="s">
        <v>1479</v>
      </c>
      <c r="H604" s="136">
        <v>0.39989999999999998</v>
      </c>
      <c r="I604" s="135" t="s">
        <v>1006</v>
      </c>
      <c r="J604" s="137" t="s">
        <v>1007</v>
      </c>
    </row>
    <row r="605" spans="2:10" x14ac:dyDescent="0.2">
      <c r="B605" s="133" t="s">
        <v>1480</v>
      </c>
      <c r="C605" s="134" t="s">
        <v>1481</v>
      </c>
      <c r="D605" s="135" t="s">
        <v>144</v>
      </c>
      <c r="E605" s="134" t="s">
        <v>1004</v>
      </c>
      <c r="F605" s="135" t="s">
        <v>1478</v>
      </c>
      <c r="G605" s="134" t="s">
        <v>1479</v>
      </c>
      <c r="H605" s="136">
        <v>0.4098</v>
      </c>
      <c r="I605" s="135" t="s">
        <v>1006</v>
      </c>
      <c r="J605" s="137" t="s">
        <v>1007</v>
      </c>
    </row>
    <row r="606" spans="2:10" x14ac:dyDescent="0.2">
      <c r="B606" s="133" t="s">
        <v>1482</v>
      </c>
      <c r="C606" s="134" t="s">
        <v>1483</v>
      </c>
      <c r="D606" s="135" t="s">
        <v>144</v>
      </c>
      <c r="E606" s="134" t="s">
        <v>1004</v>
      </c>
      <c r="F606" s="135" t="s">
        <v>707</v>
      </c>
      <c r="G606" s="134" t="s">
        <v>708</v>
      </c>
      <c r="H606" s="136">
        <v>0.26669999999999999</v>
      </c>
      <c r="I606" s="135" t="s">
        <v>406</v>
      </c>
      <c r="J606" s="137" t="s">
        <v>709</v>
      </c>
    </row>
    <row r="607" spans="2:10" x14ac:dyDescent="0.2">
      <c r="B607" s="138" t="s">
        <v>1484</v>
      </c>
      <c r="C607" s="139" t="s">
        <v>1485</v>
      </c>
      <c r="D607" s="140" t="s">
        <v>144</v>
      </c>
      <c r="E607" s="139" t="s">
        <v>1004</v>
      </c>
      <c r="F607" s="140" t="s">
        <v>236</v>
      </c>
      <c r="G607" s="139" t="s">
        <v>1005</v>
      </c>
      <c r="H607" s="141">
        <v>0.53790000000000004</v>
      </c>
      <c r="I607" s="140" t="s">
        <v>502</v>
      </c>
      <c r="J607" s="142" t="s">
        <v>503</v>
      </c>
    </row>
    <row r="608" spans="2:10" x14ac:dyDescent="0.2">
      <c r="B608" s="143" t="s">
        <v>1486</v>
      </c>
      <c r="C608" s="144" t="s">
        <v>1487</v>
      </c>
      <c r="D608" s="145" t="s">
        <v>116</v>
      </c>
      <c r="E608" s="144" t="s">
        <v>117</v>
      </c>
      <c r="F608" s="145" t="s">
        <v>295</v>
      </c>
      <c r="G608" s="144" t="s">
        <v>411</v>
      </c>
      <c r="H608" s="146">
        <v>0.1973</v>
      </c>
      <c r="I608" s="145" t="s">
        <v>412</v>
      </c>
      <c r="J608" s="147" t="s">
        <v>411</v>
      </c>
    </row>
    <row r="609" spans="2:10" x14ac:dyDescent="0.2">
      <c r="B609" s="133" t="s">
        <v>1488</v>
      </c>
      <c r="C609" s="134" t="s">
        <v>1489</v>
      </c>
      <c r="D609" s="135" t="s">
        <v>277</v>
      </c>
      <c r="E609" s="134" t="s">
        <v>1490</v>
      </c>
      <c r="F609" s="135" t="s">
        <v>1491</v>
      </c>
      <c r="G609" s="134" t="s">
        <v>1492</v>
      </c>
      <c r="H609" s="136">
        <v>0</v>
      </c>
      <c r="I609" s="135" t="s">
        <v>1491</v>
      </c>
      <c r="J609" s="137" t="s">
        <v>1490</v>
      </c>
    </row>
    <row r="610" spans="2:10" x14ac:dyDescent="0.2">
      <c r="B610" s="133" t="s">
        <v>1493</v>
      </c>
      <c r="C610" s="134" t="s">
        <v>1494</v>
      </c>
      <c r="D610" s="135" t="s">
        <v>277</v>
      </c>
      <c r="E610" s="134" t="s">
        <v>1490</v>
      </c>
      <c r="F610" s="135" t="s">
        <v>1491</v>
      </c>
      <c r="G610" s="134" t="s">
        <v>1492</v>
      </c>
      <c r="H610" s="136">
        <v>0</v>
      </c>
      <c r="I610" s="135" t="s">
        <v>1491</v>
      </c>
      <c r="J610" s="137" t="s">
        <v>1490</v>
      </c>
    </row>
    <row r="611" spans="2:10" x14ac:dyDescent="0.2">
      <c r="B611" s="133" t="s">
        <v>1495</v>
      </c>
      <c r="C611" s="134" t="s">
        <v>1496</v>
      </c>
      <c r="D611" s="135" t="s">
        <v>277</v>
      </c>
      <c r="E611" s="134" t="s">
        <v>1490</v>
      </c>
      <c r="F611" s="135" t="s">
        <v>1491</v>
      </c>
      <c r="G611" s="134" t="s">
        <v>1492</v>
      </c>
      <c r="H611" s="136">
        <v>0</v>
      </c>
      <c r="I611" s="135" t="s">
        <v>1491</v>
      </c>
      <c r="J611" s="137" t="s">
        <v>1490</v>
      </c>
    </row>
    <row r="612" spans="2:10" x14ac:dyDescent="0.2">
      <c r="B612" s="138" t="s">
        <v>1497</v>
      </c>
      <c r="C612" s="139" t="s">
        <v>1498</v>
      </c>
      <c r="D612" s="140" t="s">
        <v>246</v>
      </c>
      <c r="E612" s="139" t="s">
        <v>927</v>
      </c>
      <c r="F612" s="140" t="s">
        <v>928</v>
      </c>
      <c r="G612" s="139" t="s">
        <v>929</v>
      </c>
      <c r="H612" s="141">
        <v>0</v>
      </c>
      <c r="I612" s="140" t="s">
        <v>930</v>
      </c>
      <c r="J612" s="142" t="s">
        <v>931</v>
      </c>
    </row>
    <row r="613" spans="2:10" x14ac:dyDescent="0.2">
      <c r="B613" s="143" t="s">
        <v>1499</v>
      </c>
      <c r="C613" s="144" t="s">
        <v>1500</v>
      </c>
      <c r="D613" s="145" t="s">
        <v>246</v>
      </c>
      <c r="E613" s="144" t="s">
        <v>927</v>
      </c>
      <c r="F613" s="145" t="s">
        <v>928</v>
      </c>
      <c r="G613" s="144" t="s">
        <v>929</v>
      </c>
      <c r="H613" s="146">
        <v>0</v>
      </c>
      <c r="I613" s="145" t="s">
        <v>930</v>
      </c>
      <c r="J613" s="147" t="s">
        <v>931</v>
      </c>
    </row>
    <row r="614" spans="2:10" x14ac:dyDescent="0.2">
      <c r="B614" s="133" t="s">
        <v>1501</v>
      </c>
      <c r="C614" s="134" t="s">
        <v>1502</v>
      </c>
      <c r="D614" s="135" t="s">
        <v>246</v>
      </c>
      <c r="E614" s="134" t="s">
        <v>927</v>
      </c>
      <c r="F614" s="135" t="s">
        <v>928</v>
      </c>
      <c r="G614" s="134" t="s">
        <v>929</v>
      </c>
      <c r="H614" s="136">
        <v>0</v>
      </c>
      <c r="I614" s="135" t="s">
        <v>930</v>
      </c>
      <c r="J614" s="137" t="s">
        <v>931</v>
      </c>
    </row>
    <row r="615" spans="2:10" x14ac:dyDescent="0.2">
      <c r="B615" s="133" t="s">
        <v>1503</v>
      </c>
      <c r="C615" s="134" t="s">
        <v>1504</v>
      </c>
      <c r="D615" s="135" t="s">
        <v>246</v>
      </c>
      <c r="E615" s="134" t="s">
        <v>927</v>
      </c>
      <c r="F615" s="135" t="s">
        <v>928</v>
      </c>
      <c r="G615" s="134" t="s">
        <v>929</v>
      </c>
      <c r="H615" s="136">
        <v>0</v>
      </c>
      <c r="I615" s="135" t="s">
        <v>930</v>
      </c>
      <c r="J615" s="137" t="s">
        <v>931</v>
      </c>
    </row>
    <row r="616" spans="2:10" x14ac:dyDescent="0.2">
      <c r="B616" s="133" t="s">
        <v>1505</v>
      </c>
      <c r="C616" s="134" t="s">
        <v>1506</v>
      </c>
      <c r="D616" s="135" t="s">
        <v>246</v>
      </c>
      <c r="E616" s="134" t="s">
        <v>927</v>
      </c>
      <c r="F616" s="135" t="s">
        <v>928</v>
      </c>
      <c r="G616" s="134" t="s">
        <v>929</v>
      </c>
      <c r="H616" s="136">
        <v>0</v>
      </c>
      <c r="I616" s="135" t="s">
        <v>930</v>
      </c>
      <c r="J616" s="137" t="s">
        <v>931</v>
      </c>
    </row>
    <row r="617" spans="2:10" x14ac:dyDescent="0.2">
      <c r="B617" s="138" t="s">
        <v>1507</v>
      </c>
      <c r="C617" s="139" t="s">
        <v>1508</v>
      </c>
      <c r="D617" s="140" t="s">
        <v>246</v>
      </c>
      <c r="E617" s="139" t="s">
        <v>927</v>
      </c>
      <c r="F617" s="140" t="s">
        <v>928</v>
      </c>
      <c r="G617" s="139" t="s">
        <v>929</v>
      </c>
      <c r="H617" s="141">
        <v>0</v>
      </c>
      <c r="I617" s="140" t="s">
        <v>930</v>
      </c>
      <c r="J617" s="142" t="s">
        <v>931</v>
      </c>
    </row>
    <row r="618" spans="2:10" x14ac:dyDescent="0.2">
      <c r="B618" s="143" t="s">
        <v>1509</v>
      </c>
      <c r="C618" s="144" t="s">
        <v>1510</v>
      </c>
      <c r="D618" s="145" t="s">
        <v>246</v>
      </c>
      <c r="E618" s="144" t="s">
        <v>927</v>
      </c>
      <c r="F618" s="145" t="s">
        <v>928</v>
      </c>
      <c r="G618" s="144" t="s">
        <v>929</v>
      </c>
      <c r="H618" s="146">
        <v>0</v>
      </c>
      <c r="I618" s="145" t="s">
        <v>930</v>
      </c>
      <c r="J618" s="147" t="s">
        <v>931</v>
      </c>
    </row>
    <row r="619" spans="2:10" x14ac:dyDescent="0.2">
      <c r="B619" s="133" t="s">
        <v>1511</v>
      </c>
      <c r="C619" s="134" t="s">
        <v>1512</v>
      </c>
      <c r="D619" s="135" t="s">
        <v>246</v>
      </c>
      <c r="E619" s="134" t="s">
        <v>927</v>
      </c>
      <c r="F619" s="135" t="s">
        <v>928</v>
      </c>
      <c r="G619" s="134" t="s">
        <v>929</v>
      </c>
      <c r="H619" s="136">
        <v>0</v>
      </c>
      <c r="I619" s="135" t="s">
        <v>930</v>
      </c>
      <c r="J619" s="137" t="s">
        <v>931</v>
      </c>
    </row>
    <row r="620" spans="2:10" x14ac:dyDescent="0.2">
      <c r="B620" s="133" t="s">
        <v>1513</v>
      </c>
      <c r="C620" s="134" t="s">
        <v>1514</v>
      </c>
      <c r="D620" s="135" t="s">
        <v>246</v>
      </c>
      <c r="E620" s="134" t="s">
        <v>927</v>
      </c>
      <c r="F620" s="135" t="s">
        <v>928</v>
      </c>
      <c r="G620" s="134" t="s">
        <v>929</v>
      </c>
      <c r="H620" s="136">
        <v>0</v>
      </c>
      <c r="I620" s="135" t="s">
        <v>930</v>
      </c>
      <c r="J620" s="137" t="s">
        <v>931</v>
      </c>
    </row>
    <row r="621" spans="2:10" x14ac:dyDescent="0.2">
      <c r="B621" s="133" t="s">
        <v>1515</v>
      </c>
      <c r="C621" s="134" t="s">
        <v>1516</v>
      </c>
      <c r="D621" s="135" t="s">
        <v>246</v>
      </c>
      <c r="E621" s="134" t="s">
        <v>927</v>
      </c>
      <c r="F621" s="135" t="s">
        <v>928</v>
      </c>
      <c r="G621" s="134" t="s">
        <v>929</v>
      </c>
      <c r="H621" s="136">
        <v>0</v>
      </c>
      <c r="I621" s="135" t="s">
        <v>930</v>
      </c>
      <c r="J621" s="137" t="s">
        <v>931</v>
      </c>
    </row>
    <row r="622" spans="2:10" x14ac:dyDescent="0.2">
      <c r="B622" s="138" t="s">
        <v>1517</v>
      </c>
      <c r="C622" s="139" t="s">
        <v>1518</v>
      </c>
      <c r="D622" s="140" t="s">
        <v>246</v>
      </c>
      <c r="E622" s="139" t="s">
        <v>927</v>
      </c>
      <c r="F622" s="140" t="s">
        <v>928</v>
      </c>
      <c r="G622" s="139" t="s">
        <v>929</v>
      </c>
      <c r="H622" s="141">
        <v>0</v>
      </c>
      <c r="I622" s="140" t="s">
        <v>930</v>
      </c>
      <c r="J622" s="142" t="s">
        <v>931</v>
      </c>
    </row>
    <row r="623" spans="2:10" x14ac:dyDescent="0.2">
      <c r="B623" s="143" t="s">
        <v>1519</v>
      </c>
      <c r="C623" s="144" t="s">
        <v>1520</v>
      </c>
      <c r="D623" s="145" t="s">
        <v>246</v>
      </c>
      <c r="E623" s="144" t="s">
        <v>927</v>
      </c>
      <c r="F623" s="145" t="s">
        <v>928</v>
      </c>
      <c r="G623" s="144" t="s">
        <v>929</v>
      </c>
      <c r="H623" s="146">
        <v>0</v>
      </c>
      <c r="I623" s="145" t="s">
        <v>930</v>
      </c>
      <c r="J623" s="147" t="s">
        <v>931</v>
      </c>
    </row>
    <row r="624" spans="2:10" x14ac:dyDescent="0.2">
      <c r="B624" s="133" t="s">
        <v>1521</v>
      </c>
      <c r="C624" s="134" t="s">
        <v>1522</v>
      </c>
      <c r="D624" s="135" t="s">
        <v>246</v>
      </c>
      <c r="E624" s="134" t="s">
        <v>927</v>
      </c>
      <c r="F624" s="135" t="s">
        <v>928</v>
      </c>
      <c r="G624" s="134" t="s">
        <v>929</v>
      </c>
      <c r="H624" s="136">
        <v>0</v>
      </c>
      <c r="I624" s="135" t="s">
        <v>930</v>
      </c>
      <c r="J624" s="137" t="s">
        <v>931</v>
      </c>
    </row>
    <row r="625" spans="2:10" x14ac:dyDescent="0.2">
      <c r="B625" s="133" t="s">
        <v>1523</v>
      </c>
      <c r="C625" s="134" t="s">
        <v>1524</v>
      </c>
      <c r="D625" s="135" t="s">
        <v>246</v>
      </c>
      <c r="E625" s="134" t="s">
        <v>927</v>
      </c>
      <c r="F625" s="135" t="s">
        <v>928</v>
      </c>
      <c r="G625" s="134" t="s">
        <v>929</v>
      </c>
      <c r="H625" s="136">
        <v>0</v>
      </c>
      <c r="I625" s="135" t="s">
        <v>930</v>
      </c>
      <c r="J625" s="137" t="s">
        <v>931</v>
      </c>
    </row>
    <row r="626" spans="2:10" x14ac:dyDescent="0.2">
      <c r="B626" s="133" t="s">
        <v>1525</v>
      </c>
      <c r="C626" s="134" t="s">
        <v>1526</v>
      </c>
      <c r="D626" s="135" t="s">
        <v>246</v>
      </c>
      <c r="E626" s="134" t="s">
        <v>927</v>
      </c>
      <c r="F626" s="135" t="s">
        <v>928</v>
      </c>
      <c r="G626" s="134" t="s">
        <v>929</v>
      </c>
      <c r="H626" s="136">
        <v>0</v>
      </c>
      <c r="I626" s="135" t="s">
        <v>930</v>
      </c>
      <c r="J626" s="137" t="s">
        <v>931</v>
      </c>
    </row>
    <row r="627" spans="2:10" x14ac:dyDescent="0.2">
      <c r="B627" s="138" t="s">
        <v>1527</v>
      </c>
      <c r="C627" s="139" t="s">
        <v>1528</v>
      </c>
      <c r="D627" s="140" t="s">
        <v>246</v>
      </c>
      <c r="E627" s="139" t="s">
        <v>927</v>
      </c>
      <c r="F627" s="140" t="s">
        <v>928</v>
      </c>
      <c r="G627" s="139" t="s">
        <v>929</v>
      </c>
      <c r="H627" s="141">
        <v>0</v>
      </c>
      <c r="I627" s="140" t="s">
        <v>930</v>
      </c>
      <c r="J627" s="142" t="s">
        <v>931</v>
      </c>
    </row>
    <row r="628" spans="2:10" x14ac:dyDescent="0.2">
      <c r="B628" s="143" t="s">
        <v>1529</v>
      </c>
      <c r="C628" s="144" t="s">
        <v>1530</v>
      </c>
      <c r="D628" s="145" t="s">
        <v>246</v>
      </c>
      <c r="E628" s="144" t="s">
        <v>927</v>
      </c>
      <c r="F628" s="145" t="s">
        <v>928</v>
      </c>
      <c r="G628" s="144" t="s">
        <v>929</v>
      </c>
      <c r="H628" s="146">
        <v>0</v>
      </c>
      <c r="I628" s="145" t="s">
        <v>930</v>
      </c>
      <c r="J628" s="147" t="s">
        <v>931</v>
      </c>
    </row>
    <row r="629" spans="2:10" x14ac:dyDescent="0.2">
      <c r="B629" s="133" t="s">
        <v>1531</v>
      </c>
      <c r="C629" s="134" t="s">
        <v>1532</v>
      </c>
      <c r="D629" s="135" t="s">
        <v>246</v>
      </c>
      <c r="E629" s="134" t="s">
        <v>927</v>
      </c>
      <c r="F629" s="135" t="s">
        <v>928</v>
      </c>
      <c r="G629" s="134" t="s">
        <v>929</v>
      </c>
      <c r="H629" s="136">
        <v>0</v>
      </c>
      <c r="I629" s="135" t="s">
        <v>930</v>
      </c>
      <c r="J629" s="137" t="s">
        <v>931</v>
      </c>
    </row>
    <row r="630" spans="2:10" x14ac:dyDescent="0.2">
      <c r="B630" s="133" t="s">
        <v>1533</v>
      </c>
      <c r="C630" s="134" t="s">
        <v>1534</v>
      </c>
      <c r="D630" s="135" t="s">
        <v>246</v>
      </c>
      <c r="E630" s="134" t="s">
        <v>927</v>
      </c>
      <c r="F630" s="135" t="s">
        <v>928</v>
      </c>
      <c r="G630" s="134" t="s">
        <v>929</v>
      </c>
      <c r="H630" s="136">
        <v>0</v>
      </c>
      <c r="I630" s="135" t="s">
        <v>930</v>
      </c>
      <c r="J630" s="137" t="s">
        <v>931</v>
      </c>
    </row>
    <row r="631" spans="2:10" x14ac:dyDescent="0.2">
      <c r="B631" s="133" t="s">
        <v>1535</v>
      </c>
      <c r="C631" s="134" t="s">
        <v>1536</v>
      </c>
      <c r="D631" s="135" t="s">
        <v>246</v>
      </c>
      <c r="E631" s="134" t="s">
        <v>927</v>
      </c>
      <c r="F631" s="135" t="s">
        <v>928</v>
      </c>
      <c r="G631" s="134" t="s">
        <v>929</v>
      </c>
      <c r="H631" s="136">
        <v>0</v>
      </c>
      <c r="I631" s="135" t="s">
        <v>930</v>
      </c>
      <c r="J631" s="137" t="s">
        <v>931</v>
      </c>
    </row>
    <row r="632" spans="2:10" x14ac:dyDescent="0.2">
      <c r="B632" s="138" t="s">
        <v>1537</v>
      </c>
      <c r="C632" s="139" t="s">
        <v>1538</v>
      </c>
      <c r="D632" s="140" t="s">
        <v>246</v>
      </c>
      <c r="E632" s="139" t="s">
        <v>927</v>
      </c>
      <c r="F632" s="140" t="s">
        <v>928</v>
      </c>
      <c r="G632" s="139" t="s">
        <v>929</v>
      </c>
      <c r="H632" s="141">
        <v>0</v>
      </c>
      <c r="I632" s="140" t="s">
        <v>930</v>
      </c>
      <c r="J632" s="142" t="s">
        <v>931</v>
      </c>
    </row>
    <row r="633" spans="2:10" x14ac:dyDescent="0.2">
      <c r="B633" s="143" t="s">
        <v>1539</v>
      </c>
      <c r="C633" s="144" t="s">
        <v>1540</v>
      </c>
      <c r="D633" s="145" t="s">
        <v>116</v>
      </c>
      <c r="E633" s="144" t="s">
        <v>117</v>
      </c>
      <c r="F633" s="145" t="s">
        <v>928</v>
      </c>
      <c r="G633" s="144" t="s">
        <v>929</v>
      </c>
      <c r="H633" s="146">
        <v>0</v>
      </c>
      <c r="I633" s="145" t="s">
        <v>1541</v>
      </c>
      <c r="J633" s="147" t="s">
        <v>1542</v>
      </c>
    </row>
    <row r="634" spans="2:10" x14ac:dyDescent="0.2">
      <c r="B634" s="133" t="s">
        <v>1543</v>
      </c>
      <c r="C634" s="134" t="s">
        <v>1544</v>
      </c>
      <c r="D634" s="135" t="s">
        <v>226</v>
      </c>
      <c r="E634" s="134" t="s">
        <v>560</v>
      </c>
      <c r="F634" s="135" t="s">
        <v>269</v>
      </c>
      <c r="G634" s="134" t="s">
        <v>890</v>
      </c>
      <c r="H634" s="136">
        <v>0</v>
      </c>
      <c r="I634" s="135" t="s">
        <v>891</v>
      </c>
      <c r="J634" s="137" t="s">
        <v>892</v>
      </c>
    </row>
    <row r="635" spans="2:10" x14ac:dyDescent="0.2">
      <c r="B635" s="133" t="s">
        <v>1545</v>
      </c>
      <c r="C635" s="134" t="s">
        <v>1546</v>
      </c>
      <c r="D635" s="135" t="s">
        <v>209</v>
      </c>
      <c r="E635" s="134" t="s">
        <v>306</v>
      </c>
      <c r="F635" s="135" t="s">
        <v>307</v>
      </c>
      <c r="G635" s="134" t="s">
        <v>308</v>
      </c>
      <c r="H635" s="136">
        <v>0</v>
      </c>
      <c r="I635" s="135" t="s">
        <v>269</v>
      </c>
      <c r="J635" s="137" t="s">
        <v>633</v>
      </c>
    </row>
    <row r="636" spans="2:10" x14ac:dyDescent="0.2">
      <c r="B636" s="133" t="s">
        <v>1547</v>
      </c>
      <c r="C636" s="134" t="s">
        <v>1548</v>
      </c>
      <c r="D636" s="135" t="s">
        <v>209</v>
      </c>
      <c r="E636" s="134" t="s">
        <v>306</v>
      </c>
      <c r="F636" s="135" t="s">
        <v>307</v>
      </c>
      <c r="G636" s="134" t="s">
        <v>308</v>
      </c>
      <c r="H636" s="136">
        <v>0</v>
      </c>
      <c r="I636" s="135" t="s">
        <v>269</v>
      </c>
      <c r="J636" s="137" t="s">
        <v>633</v>
      </c>
    </row>
    <row r="637" spans="2:10" x14ac:dyDescent="0.2">
      <c r="B637" s="138" t="s">
        <v>1549</v>
      </c>
      <c r="C637" s="139" t="s">
        <v>1550</v>
      </c>
      <c r="D637" s="140" t="s">
        <v>209</v>
      </c>
      <c r="E637" s="139" t="s">
        <v>306</v>
      </c>
      <c r="F637" s="140" t="s">
        <v>307</v>
      </c>
      <c r="G637" s="139" t="s">
        <v>308</v>
      </c>
      <c r="H637" s="141">
        <v>0</v>
      </c>
      <c r="I637" s="140" t="s">
        <v>269</v>
      </c>
      <c r="J637" s="142" t="s">
        <v>633</v>
      </c>
    </row>
    <row r="638" spans="2:10" x14ac:dyDescent="0.2">
      <c r="B638" s="143" t="s">
        <v>1551</v>
      </c>
      <c r="C638" s="144" t="s">
        <v>1552</v>
      </c>
      <c r="D638" s="145" t="s">
        <v>209</v>
      </c>
      <c r="E638" s="144" t="s">
        <v>306</v>
      </c>
      <c r="F638" s="145" t="s">
        <v>307</v>
      </c>
      <c r="G638" s="144" t="s">
        <v>308</v>
      </c>
      <c r="H638" s="146">
        <v>0</v>
      </c>
      <c r="I638" s="145" t="s">
        <v>309</v>
      </c>
      <c r="J638" s="147" t="s">
        <v>310</v>
      </c>
    </row>
    <row r="639" spans="2:10" x14ac:dyDescent="0.2">
      <c r="B639" s="133" t="s">
        <v>1553</v>
      </c>
      <c r="C639" s="134" t="s">
        <v>1554</v>
      </c>
      <c r="D639" s="135" t="s">
        <v>209</v>
      </c>
      <c r="E639" s="134" t="s">
        <v>306</v>
      </c>
      <c r="F639" s="135" t="s">
        <v>307</v>
      </c>
      <c r="G639" s="134" t="s">
        <v>308</v>
      </c>
      <c r="H639" s="136">
        <v>0</v>
      </c>
      <c r="I639" s="135" t="s">
        <v>309</v>
      </c>
      <c r="J639" s="137" t="s">
        <v>310</v>
      </c>
    </row>
    <row r="640" spans="2:10" x14ac:dyDescent="0.2">
      <c r="B640" s="133" t="s">
        <v>1555</v>
      </c>
      <c r="C640" s="134" t="s">
        <v>1556</v>
      </c>
      <c r="D640" s="135" t="s">
        <v>209</v>
      </c>
      <c r="E640" s="134" t="s">
        <v>306</v>
      </c>
      <c r="F640" s="135" t="s">
        <v>307</v>
      </c>
      <c r="G640" s="134" t="s">
        <v>308</v>
      </c>
      <c r="H640" s="136">
        <v>0</v>
      </c>
      <c r="I640" s="135" t="s">
        <v>309</v>
      </c>
      <c r="J640" s="137" t="s">
        <v>310</v>
      </c>
    </row>
    <row r="641" spans="2:10" x14ac:dyDescent="0.2">
      <c r="B641" s="133" t="s">
        <v>1557</v>
      </c>
      <c r="C641" s="134" t="s">
        <v>1558</v>
      </c>
      <c r="D641" s="135" t="s">
        <v>209</v>
      </c>
      <c r="E641" s="134" t="s">
        <v>306</v>
      </c>
      <c r="F641" s="135" t="s">
        <v>307</v>
      </c>
      <c r="G641" s="134" t="s">
        <v>308</v>
      </c>
      <c r="H641" s="136">
        <v>0</v>
      </c>
      <c r="I641" s="135" t="s">
        <v>930</v>
      </c>
      <c r="J641" s="137" t="s">
        <v>931</v>
      </c>
    </row>
    <row r="642" spans="2:10" x14ac:dyDescent="0.2">
      <c r="B642" s="138" t="s">
        <v>1559</v>
      </c>
      <c r="C642" s="139" t="s">
        <v>1560</v>
      </c>
      <c r="D642" s="140" t="s">
        <v>209</v>
      </c>
      <c r="E642" s="139" t="s">
        <v>306</v>
      </c>
      <c r="F642" s="140" t="s">
        <v>307</v>
      </c>
      <c r="G642" s="139" t="s">
        <v>308</v>
      </c>
      <c r="H642" s="141">
        <v>0</v>
      </c>
      <c r="I642" s="140" t="s">
        <v>104</v>
      </c>
      <c r="J642" s="142" t="s">
        <v>508</v>
      </c>
    </row>
    <row r="643" spans="2:10" x14ac:dyDescent="0.2">
      <c r="B643" s="143" t="s">
        <v>1561</v>
      </c>
      <c r="C643" s="144" t="s">
        <v>1562</v>
      </c>
      <c r="D643" s="145" t="s">
        <v>209</v>
      </c>
      <c r="E643" s="144" t="s">
        <v>306</v>
      </c>
      <c r="F643" s="145" t="s">
        <v>307</v>
      </c>
      <c r="G643" s="144" t="s">
        <v>308</v>
      </c>
      <c r="H643" s="146">
        <v>0</v>
      </c>
      <c r="I643" s="145" t="s">
        <v>108</v>
      </c>
      <c r="J643" s="147" t="s">
        <v>109</v>
      </c>
    </row>
    <row r="644" spans="2:10" x14ac:dyDescent="0.2">
      <c r="B644" s="133" t="s">
        <v>1563</v>
      </c>
      <c r="C644" s="134" t="s">
        <v>1564</v>
      </c>
      <c r="D644" s="135" t="s">
        <v>209</v>
      </c>
      <c r="E644" s="134" t="s">
        <v>306</v>
      </c>
      <c r="F644" s="135" t="s">
        <v>307</v>
      </c>
      <c r="G644" s="134" t="s">
        <v>308</v>
      </c>
      <c r="H644" s="136">
        <v>0</v>
      </c>
      <c r="I644" s="135" t="s">
        <v>118</v>
      </c>
      <c r="J644" s="137" t="s">
        <v>119</v>
      </c>
    </row>
    <row r="645" spans="2:10" x14ac:dyDescent="0.2">
      <c r="B645" s="133" t="s">
        <v>1565</v>
      </c>
      <c r="C645" s="134" t="s">
        <v>1566</v>
      </c>
      <c r="D645" s="135" t="s">
        <v>209</v>
      </c>
      <c r="E645" s="134" t="s">
        <v>306</v>
      </c>
      <c r="F645" s="135" t="s">
        <v>307</v>
      </c>
      <c r="G645" s="134" t="s">
        <v>308</v>
      </c>
      <c r="H645" s="136">
        <v>0</v>
      </c>
      <c r="I645" s="135" t="s">
        <v>309</v>
      </c>
      <c r="J645" s="137" t="s">
        <v>310</v>
      </c>
    </row>
    <row r="646" spans="2:10" x14ac:dyDescent="0.2">
      <c r="B646" s="133" t="s">
        <v>1567</v>
      </c>
      <c r="C646" s="134" t="s">
        <v>1568</v>
      </c>
      <c r="D646" s="135" t="s">
        <v>116</v>
      </c>
      <c r="E646" s="134" t="s">
        <v>117</v>
      </c>
      <c r="F646" s="135" t="s">
        <v>344</v>
      </c>
      <c r="G646" s="134" t="s">
        <v>345</v>
      </c>
      <c r="H646" s="136">
        <v>7.8299999999999995E-2</v>
      </c>
      <c r="I646" s="135" t="s">
        <v>309</v>
      </c>
      <c r="J646" s="137" t="s">
        <v>310</v>
      </c>
    </row>
    <row r="647" spans="2:10" x14ac:dyDescent="0.2">
      <c r="B647" s="138" t="s">
        <v>1569</v>
      </c>
      <c r="C647" s="139" t="s">
        <v>1570</v>
      </c>
      <c r="D647" s="140" t="s">
        <v>116</v>
      </c>
      <c r="E647" s="139" t="s">
        <v>117</v>
      </c>
      <c r="F647" s="140" t="s">
        <v>116</v>
      </c>
      <c r="G647" s="139" t="s">
        <v>215</v>
      </c>
      <c r="H647" s="141">
        <v>0.2243</v>
      </c>
      <c r="I647" s="140" t="s">
        <v>116</v>
      </c>
      <c r="J647" s="142" t="s">
        <v>216</v>
      </c>
    </row>
    <row r="648" spans="2:10" x14ac:dyDescent="0.2">
      <c r="B648" s="143" t="s">
        <v>1571</v>
      </c>
      <c r="C648" s="144" t="s">
        <v>1572</v>
      </c>
      <c r="D648" s="145" t="s">
        <v>116</v>
      </c>
      <c r="E648" s="144" t="s">
        <v>117</v>
      </c>
      <c r="F648" s="145" t="s">
        <v>144</v>
      </c>
      <c r="G648" s="144" t="s">
        <v>145</v>
      </c>
      <c r="H648" s="146">
        <v>0.31030000000000002</v>
      </c>
      <c r="I648" s="145" t="s">
        <v>173</v>
      </c>
      <c r="J648" s="147" t="s">
        <v>174</v>
      </c>
    </row>
    <row r="649" spans="2:10" x14ac:dyDescent="0.2">
      <c r="B649" s="133" t="s">
        <v>1573</v>
      </c>
      <c r="C649" s="134" t="s">
        <v>1574</v>
      </c>
      <c r="D649" s="135" t="s">
        <v>116</v>
      </c>
      <c r="E649" s="134" t="s">
        <v>117</v>
      </c>
      <c r="F649" s="135" t="s">
        <v>544</v>
      </c>
      <c r="G649" s="134" t="s">
        <v>809</v>
      </c>
      <c r="H649" s="136">
        <v>1.9099999999999999E-2</v>
      </c>
      <c r="I649" s="135" t="s">
        <v>321</v>
      </c>
      <c r="J649" s="137" t="s">
        <v>809</v>
      </c>
    </row>
    <row r="650" spans="2:10" x14ac:dyDescent="0.2">
      <c r="B650" s="133" t="s">
        <v>1575</v>
      </c>
      <c r="C650" s="134" t="s">
        <v>1576</v>
      </c>
      <c r="D650" s="135" t="s">
        <v>116</v>
      </c>
      <c r="E650" s="134" t="s">
        <v>117</v>
      </c>
      <c r="F650" s="135" t="s">
        <v>544</v>
      </c>
      <c r="G650" s="134" t="s">
        <v>809</v>
      </c>
      <c r="H650" s="136">
        <v>9.5399999999999999E-2</v>
      </c>
      <c r="I650" s="135" t="s">
        <v>321</v>
      </c>
      <c r="J650" s="137" t="s">
        <v>809</v>
      </c>
    </row>
    <row r="651" spans="2:10" x14ac:dyDescent="0.2">
      <c r="B651" s="133" t="s">
        <v>1577</v>
      </c>
      <c r="C651" s="134" t="s">
        <v>1578</v>
      </c>
      <c r="D651" s="135" t="s">
        <v>116</v>
      </c>
      <c r="E651" s="134" t="s">
        <v>117</v>
      </c>
      <c r="F651" s="135" t="s">
        <v>544</v>
      </c>
      <c r="G651" s="134" t="s">
        <v>809</v>
      </c>
      <c r="H651" s="136">
        <v>0.22220000000000001</v>
      </c>
      <c r="I651" s="135" t="s">
        <v>321</v>
      </c>
      <c r="J651" s="137" t="s">
        <v>809</v>
      </c>
    </row>
    <row r="652" spans="2:10" x14ac:dyDescent="0.2">
      <c r="B652" s="138" t="s">
        <v>1579</v>
      </c>
      <c r="C652" s="139" t="s">
        <v>1580</v>
      </c>
      <c r="D652" s="140" t="s">
        <v>116</v>
      </c>
      <c r="E652" s="139" t="s">
        <v>117</v>
      </c>
      <c r="F652" s="140" t="s">
        <v>295</v>
      </c>
      <c r="G652" s="139" t="s">
        <v>411</v>
      </c>
      <c r="H652" s="141">
        <v>0.22170000000000001</v>
      </c>
      <c r="I652" s="140" t="s">
        <v>412</v>
      </c>
      <c r="J652" s="142" t="s">
        <v>411</v>
      </c>
    </row>
    <row r="653" spans="2:10" x14ac:dyDescent="0.2">
      <c r="B653" s="143" t="s">
        <v>1581</v>
      </c>
      <c r="C653" s="144" t="s">
        <v>1582</v>
      </c>
      <c r="D653" s="145" t="s">
        <v>116</v>
      </c>
      <c r="E653" s="144" t="s">
        <v>117</v>
      </c>
      <c r="F653" s="145" t="s">
        <v>544</v>
      </c>
      <c r="G653" s="144" t="s">
        <v>809</v>
      </c>
      <c r="H653" s="146">
        <v>0.89690000000000003</v>
      </c>
      <c r="I653" s="145" t="s">
        <v>412</v>
      </c>
      <c r="J653" s="147" t="s">
        <v>411</v>
      </c>
    </row>
    <row r="654" spans="2:10" x14ac:dyDescent="0.2">
      <c r="B654" s="133" t="s">
        <v>1583</v>
      </c>
      <c r="C654" s="134" t="s">
        <v>1584</v>
      </c>
      <c r="D654" s="135" t="s">
        <v>116</v>
      </c>
      <c r="E654" s="134" t="s">
        <v>117</v>
      </c>
      <c r="F654" s="135" t="s">
        <v>544</v>
      </c>
      <c r="G654" s="134" t="s">
        <v>809</v>
      </c>
      <c r="H654" s="136">
        <v>3.1867000000000001</v>
      </c>
      <c r="I654" s="135" t="s">
        <v>321</v>
      </c>
      <c r="J654" s="137" t="s">
        <v>809</v>
      </c>
    </row>
    <row r="655" spans="2:10" x14ac:dyDescent="0.2">
      <c r="B655" s="133" t="s">
        <v>1585</v>
      </c>
      <c r="C655" s="134" t="s">
        <v>1586</v>
      </c>
      <c r="D655" s="135" t="s">
        <v>116</v>
      </c>
      <c r="E655" s="134" t="s">
        <v>117</v>
      </c>
      <c r="F655" s="135" t="s">
        <v>327</v>
      </c>
      <c r="G655" s="134" t="s">
        <v>328</v>
      </c>
      <c r="H655" s="136">
        <v>0</v>
      </c>
      <c r="I655" s="135" t="s">
        <v>118</v>
      </c>
      <c r="J655" s="137" t="s">
        <v>119</v>
      </c>
    </row>
    <row r="656" spans="2:10" x14ac:dyDescent="0.2">
      <c r="B656" s="133" t="s">
        <v>1587</v>
      </c>
      <c r="C656" s="134" t="s">
        <v>1588</v>
      </c>
      <c r="D656" s="135" t="s">
        <v>116</v>
      </c>
      <c r="E656" s="134" t="s">
        <v>117</v>
      </c>
      <c r="F656" s="135" t="s">
        <v>327</v>
      </c>
      <c r="G656" s="134" t="s">
        <v>328</v>
      </c>
      <c r="H656" s="136">
        <v>0</v>
      </c>
      <c r="I656" s="135" t="s">
        <v>118</v>
      </c>
      <c r="J656" s="137" t="s">
        <v>119</v>
      </c>
    </row>
    <row r="657" spans="2:10" x14ac:dyDescent="0.2">
      <c r="B657" s="138" t="s">
        <v>1589</v>
      </c>
      <c r="C657" s="139" t="s">
        <v>1590</v>
      </c>
      <c r="D657" s="140" t="s">
        <v>226</v>
      </c>
      <c r="E657" s="139" t="s">
        <v>560</v>
      </c>
      <c r="F657" s="140" t="s">
        <v>412</v>
      </c>
      <c r="G657" s="139" t="s">
        <v>1591</v>
      </c>
      <c r="H657" s="141">
        <v>0.21129999999999999</v>
      </c>
      <c r="I657" s="140" t="s">
        <v>336</v>
      </c>
      <c r="J657" s="142" t="s">
        <v>337</v>
      </c>
    </row>
    <row r="658" spans="2:10" x14ac:dyDescent="0.2">
      <c r="B658" s="143" t="s">
        <v>1592</v>
      </c>
      <c r="C658" s="144" t="s">
        <v>1593</v>
      </c>
      <c r="D658" s="145" t="s">
        <v>226</v>
      </c>
      <c r="E658" s="144" t="s">
        <v>560</v>
      </c>
      <c r="F658" s="145" t="s">
        <v>412</v>
      </c>
      <c r="G658" s="144" t="s">
        <v>1591</v>
      </c>
      <c r="H658" s="146">
        <v>0.46589999999999998</v>
      </c>
      <c r="I658" s="145" t="s">
        <v>336</v>
      </c>
      <c r="J658" s="147" t="s">
        <v>337</v>
      </c>
    </row>
    <row r="659" spans="2:10" x14ac:dyDescent="0.2">
      <c r="B659" s="133" t="s">
        <v>1594</v>
      </c>
      <c r="C659" s="134" t="s">
        <v>1595</v>
      </c>
      <c r="D659" s="135" t="s">
        <v>116</v>
      </c>
      <c r="E659" s="134" t="s">
        <v>117</v>
      </c>
      <c r="F659" s="135" t="s">
        <v>598</v>
      </c>
      <c r="G659" s="134" t="s">
        <v>599</v>
      </c>
      <c r="H659" s="136">
        <v>8.3099999999999993E-2</v>
      </c>
      <c r="I659" s="135" t="s">
        <v>309</v>
      </c>
      <c r="J659" s="137" t="s">
        <v>310</v>
      </c>
    </row>
    <row r="660" spans="2:10" x14ac:dyDescent="0.2">
      <c r="B660" s="133" t="s">
        <v>1596</v>
      </c>
      <c r="C660" s="134" t="s">
        <v>1597</v>
      </c>
      <c r="D660" s="135" t="s">
        <v>116</v>
      </c>
      <c r="E660" s="134" t="s">
        <v>117</v>
      </c>
      <c r="F660" s="135" t="s">
        <v>452</v>
      </c>
      <c r="G660" s="134" t="s">
        <v>679</v>
      </c>
      <c r="H660" s="136">
        <v>0.14299999999999999</v>
      </c>
      <c r="I660" s="135" t="s">
        <v>104</v>
      </c>
      <c r="J660" s="137" t="s">
        <v>508</v>
      </c>
    </row>
    <row r="661" spans="2:10" x14ac:dyDescent="0.2">
      <c r="B661" s="133" t="s">
        <v>1598</v>
      </c>
      <c r="C661" s="134" t="s">
        <v>1599</v>
      </c>
      <c r="D661" s="135" t="s">
        <v>116</v>
      </c>
      <c r="E661" s="134" t="s">
        <v>117</v>
      </c>
      <c r="F661" s="135" t="s">
        <v>598</v>
      </c>
      <c r="G661" s="134" t="s">
        <v>599</v>
      </c>
      <c r="H661" s="136">
        <v>7.0400000000000004E-2</v>
      </c>
      <c r="I661" s="135" t="s">
        <v>309</v>
      </c>
      <c r="J661" s="137" t="s">
        <v>310</v>
      </c>
    </row>
    <row r="662" spans="2:10" x14ac:dyDescent="0.2">
      <c r="B662" s="138" t="s">
        <v>1600</v>
      </c>
      <c r="C662" s="139" t="s">
        <v>1601</v>
      </c>
      <c r="D662" s="140" t="s">
        <v>108</v>
      </c>
      <c r="E662" s="139" t="s">
        <v>136</v>
      </c>
      <c r="F662" s="140" t="s">
        <v>344</v>
      </c>
      <c r="G662" s="139" t="s">
        <v>345</v>
      </c>
      <c r="H662" s="141">
        <v>14.114800000000001</v>
      </c>
      <c r="I662" s="140" t="s">
        <v>209</v>
      </c>
      <c r="J662" s="142" t="s">
        <v>219</v>
      </c>
    </row>
    <row r="663" spans="2:10" x14ac:dyDescent="0.2">
      <c r="B663" s="143" t="s">
        <v>1602</v>
      </c>
      <c r="C663" s="144" t="s">
        <v>1603</v>
      </c>
      <c r="D663" s="145" t="s">
        <v>108</v>
      </c>
      <c r="E663" s="144" t="s">
        <v>136</v>
      </c>
      <c r="F663" s="145" t="s">
        <v>378</v>
      </c>
      <c r="G663" s="144" t="s">
        <v>501</v>
      </c>
      <c r="H663" s="146">
        <v>20.130700000000001</v>
      </c>
      <c r="I663" s="145" t="s">
        <v>515</v>
      </c>
      <c r="J663" s="147" t="s">
        <v>516</v>
      </c>
    </row>
    <row r="664" spans="2:10" x14ac:dyDescent="0.2">
      <c r="B664" s="133" t="s">
        <v>1604</v>
      </c>
      <c r="C664" s="134" t="s">
        <v>1605</v>
      </c>
      <c r="D664" s="135" t="s">
        <v>108</v>
      </c>
      <c r="E664" s="134" t="s">
        <v>136</v>
      </c>
      <c r="F664" s="135" t="s">
        <v>246</v>
      </c>
      <c r="G664" s="134" t="s">
        <v>247</v>
      </c>
      <c r="H664" s="136">
        <v>5.9432999999999998</v>
      </c>
      <c r="I664" s="135" t="s">
        <v>108</v>
      </c>
      <c r="J664" s="137" t="s">
        <v>109</v>
      </c>
    </row>
    <row r="665" spans="2:10" x14ac:dyDescent="0.2">
      <c r="B665" s="133" t="s">
        <v>1606</v>
      </c>
      <c r="C665" s="134" t="s">
        <v>1607</v>
      </c>
      <c r="D665" s="135" t="s">
        <v>108</v>
      </c>
      <c r="E665" s="134" t="s">
        <v>136</v>
      </c>
      <c r="F665" s="135" t="s">
        <v>246</v>
      </c>
      <c r="G665" s="134" t="s">
        <v>247</v>
      </c>
      <c r="H665" s="136">
        <v>7.2770000000000001</v>
      </c>
      <c r="I665" s="135" t="s">
        <v>108</v>
      </c>
      <c r="J665" s="137" t="s">
        <v>109</v>
      </c>
    </row>
    <row r="666" spans="2:10" x14ac:dyDescent="0.2">
      <c r="B666" s="133" t="s">
        <v>1608</v>
      </c>
      <c r="C666" s="134" t="s">
        <v>1609</v>
      </c>
      <c r="D666" s="135" t="s">
        <v>108</v>
      </c>
      <c r="E666" s="134" t="s">
        <v>136</v>
      </c>
      <c r="F666" s="135" t="s">
        <v>1014</v>
      </c>
      <c r="G666" s="134" t="s">
        <v>1610</v>
      </c>
      <c r="H666" s="136">
        <v>8.2220999999999993</v>
      </c>
      <c r="I666" s="135" t="s">
        <v>1054</v>
      </c>
      <c r="J666" s="137" t="s">
        <v>1611</v>
      </c>
    </row>
    <row r="667" spans="2:10" x14ac:dyDescent="0.2">
      <c r="B667" s="138" t="s">
        <v>1612</v>
      </c>
      <c r="C667" s="139" t="s">
        <v>1613</v>
      </c>
      <c r="D667" s="140" t="s">
        <v>108</v>
      </c>
      <c r="E667" s="139" t="s">
        <v>136</v>
      </c>
      <c r="F667" s="140" t="s">
        <v>1014</v>
      </c>
      <c r="G667" s="139" t="s">
        <v>1610</v>
      </c>
      <c r="H667" s="141">
        <v>21.2333</v>
      </c>
      <c r="I667" s="140" t="s">
        <v>1054</v>
      </c>
      <c r="J667" s="142" t="s">
        <v>1611</v>
      </c>
    </row>
    <row r="668" spans="2:10" x14ac:dyDescent="0.2">
      <c r="B668" s="143" t="s">
        <v>1614</v>
      </c>
      <c r="C668" s="144" t="s">
        <v>1615</v>
      </c>
      <c r="D668" s="145" t="s">
        <v>108</v>
      </c>
      <c r="E668" s="144" t="s">
        <v>136</v>
      </c>
      <c r="F668" s="145" t="s">
        <v>1014</v>
      </c>
      <c r="G668" s="144" t="s">
        <v>1610</v>
      </c>
      <c r="H668" s="146">
        <v>14.56</v>
      </c>
      <c r="I668" s="145" t="s">
        <v>1054</v>
      </c>
      <c r="J668" s="147" t="s">
        <v>1611</v>
      </c>
    </row>
    <row r="669" spans="2:10" x14ac:dyDescent="0.2">
      <c r="B669" s="133" t="s">
        <v>1616</v>
      </c>
      <c r="C669" s="134" t="s">
        <v>1617</v>
      </c>
      <c r="D669" s="135" t="s">
        <v>108</v>
      </c>
      <c r="E669" s="134" t="s">
        <v>136</v>
      </c>
      <c r="F669" s="135" t="s">
        <v>209</v>
      </c>
      <c r="G669" s="134" t="s">
        <v>210</v>
      </c>
      <c r="H669" s="136">
        <v>49.765300000000003</v>
      </c>
      <c r="I669" s="135" t="s">
        <v>236</v>
      </c>
      <c r="J669" s="137" t="s">
        <v>237</v>
      </c>
    </row>
    <row r="670" spans="2:10" x14ac:dyDescent="0.2">
      <c r="B670" s="133" t="s">
        <v>1618</v>
      </c>
      <c r="C670" s="134" t="s">
        <v>1619</v>
      </c>
      <c r="D670" s="135" t="s">
        <v>108</v>
      </c>
      <c r="E670" s="134" t="s">
        <v>136</v>
      </c>
      <c r="F670" s="135" t="s">
        <v>209</v>
      </c>
      <c r="G670" s="134" t="s">
        <v>210</v>
      </c>
      <c r="H670" s="136">
        <v>11.709199999999999</v>
      </c>
      <c r="I670" s="135" t="s">
        <v>211</v>
      </c>
      <c r="J670" s="137" t="s">
        <v>212</v>
      </c>
    </row>
    <row r="671" spans="2:10" x14ac:dyDescent="0.2">
      <c r="B671" s="133" t="s">
        <v>1620</v>
      </c>
      <c r="C671" s="134" t="s">
        <v>1621</v>
      </c>
      <c r="D671" s="135" t="s">
        <v>104</v>
      </c>
      <c r="E671" s="134" t="s">
        <v>105</v>
      </c>
      <c r="F671" s="135" t="s">
        <v>1622</v>
      </c>
      <c r="G671" s="134" t="s">
        <v>1623</v>
      </c>
      <c r="H671" s="136">
        <v>1.1551</v>
      </c>
      <c r="I671" s="135" t="s">
        <v>269</v>
      </c>
      <c r="J671" s="137" t="s">
        <v>633</v>
      </c>
    </row>
    <row r="672" spans="2:10" x14ac:dyDescent="0.2">
      <c r="B672" s="138" t="s">
        <v>1624</v>
      </c>
      <c r="C672" s="139" t="s">
        <v>1625</v>
      </c>
      <c r="D672" s="140" t="s">
        <v>544</v>
      </c>
      <c r="E672" s="139" t="s">
        <v>678</v>
      </c>
      <c r="F672" s="140" t="s">
        <v>452</v>
      </c>
      <c r="G672" s="139" t="s">
        <v>679</v>
      </c>
      <c r="H672" s="141">
        <v>0.28410000000000002</v>
      </c>
      <c r="I672" s="140" t="s">
        <v>598</v>
      </c>
      <c r="J672" s="142" t="s">
        <v>1430</v>
      </c>
    </row>
    <row r="673" spans="2:10" x14ac:dyDescent="0.2">
      <c r="B673" s="148" t="s">
        <v>1626</v>
      </c>
      <c r="C673" s="149" t="s">
        <v>1627</v>
      </c>
      <c r="D673" s="150" t="s">
        <v>544</v>
      </c>
      <c r="E673" s="149" t="s">
        <v>678</v>
      </c>
      <c r="F673" s="150" t="s">
        <v>452</v>
      </c>
      <c r="G673" s="149" t="s">
        <v>679</v>
      </c>
      <c r="H673" s="151">
        <v>0.62929999999999997</v>
      </c>
      <c r="I673" s="150" t="s">
        <v>598</v>
      </c>
      <c r="J673" s="152" t="s">
        <v>1430</v>
      </c>
    </row>
  </sheetData>
  <sheetProtection algorithmName="SHA-512" hashValue="aigRSoKSn2gUqnpR+JT83exvcAyznZIAjjmSNdmXzxirWCw3xqdUSybGL97iZgnynLfEIXF+x64bW0wNdya42w==" saltValue="4QuxoaUI3oNmTARMz+StKw==" spinCount="100000" sheet="1" objects="1" scenarios="1"/>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ACEB-3DC1-4EC0-BB10-7B809F56AA14}">
  <sheetPr>
    <tabColor rgb="FF002060"/>
  </sheetPr>
  <dimension ref="B2:I21"/>
  <sheetViews>
    <sheetView zoomScaleNormal="100" workbookViewId="0"/>
  </sheetViews>
  <sheetFormatPr defaultColWidth="8.7109375" defaultRowHeight="15" x14ac:dyDescent="0.25"/>
  <cols>
    <col min="1" max="1" width="2.7109375" style="2" customWidth="1"/>
    <col min="2" max="2" width="15.85546875" style="2" customWidth="1"/>
    <col min="3" max="3" width="18.140625" style="2" customWidth="1"/>
    <col min="4" max="4" width="59.85546875" style="2" customWidth="1"/>
    <col min="5" max="5" width="10.42578125" style="2" customWidth="1"/>
    <col min="6" max="6" width="29.7109375" style="2" customWidth="1"/>
    <col min="7" max="7" width="8.85546875" style="2" customWidth="1"/>
    <col min="8" max="8" width="10.5703125" style="2" customWidth="1"/>
    <col min="9" max="9" width="20" style="2" customWidth="1"/>
    <col min="10" max="16384" width="8.7109375" style="2"/>
  </cols>
  <sheetData>
    <row r="2" spans="2:9" ht="26.25" x14ac:dyDescent="0.25">
      <c r="B2" s="198" t="s">
        <v>0</v>
      </c>
      <c r="C2" s="205"/>
      <c r="D2" s="205"/>
      <c r="E2" s="205"/>
      <c r="F2" s="205"/>
      <c r="G2" s="205"/>
      <c r="H2" s="206"/>
      <c r="I2" s="207"/>
    </row>
    <row r="3" spans="2:9" ht="27.75" x14ac:dyDescent="0.4">
      <c r="B3" s="208" t="s">
        <v>1647</v>
      </c>
      <c r="C3" s="199"/>
      <c r="D3" s="199"/>
      <c r="E3" s="199"/>
      <c r="F3" s="199"/>
      <c r="G3" s="199"/>
      <c r="H3" s="209"/>
      <c r="I3" s="200"/>
    </row>
    <row r="4" spans="2:9" ht="15.75" x14ac:dyDescent="0.25">
      <c r="B4" s="202" t="s">
        <v>21</v>
      </c>
      <c r="C4" s="203"/>
      <c r="D4" s="203"/>
      <c r="E4" s="203"/>
      <c r="F4" s="203"/>
      <c r="G4" s="203"/>
      <c r="H4" s="210"/>
      <c r="I4" s="200"/>
    </row>
    <row r="5" spans="2:9" ht="39" x14ac:dyDescent="0.25">
      <c r="B5" s="153" t="s">
        <v>28</v>
      </c>
      <c r="C5" s="154" t="s">
        <v>1628</v>
      </c>
      <c r="D5" s="155" t="s">
        <v>30</v>
      </c>
      <c r="E5" s="154" t="s">
        <v>32</v>
      </c>
      <c r="F5" s="155" t="s">
        <v>34</v>
      </c>
      <c r="G5" s="154" t="s">
        <v>36</v>
      </c>
      <c r="H5" s="154" t="s">
        <v>38</v>
      </c>
      <c r="I5" s="156" t="s">
        <v>40</v>
      </c>
    </row>
    <row r="6" spans="2:9" x14ac:dyDescent="0.25">
      <c r="B6" s="133" t="s">
        <v>1650</v>
      </c>
      <c r="C6" s="157" t="s">
        <v>1633</v>
      </c>
      <c r="D6" s="234" t="s">
        <v>1662</v>
      </c>
      <c r="E6" s="158" t="s">
        <v>1629</v>
      </c>
      <c r="F6" s="159" t="s">
        <v>1630</v>
      </c>
      <c r="G6" s="160">
        <v>397.56</v>
      </c>
      <c r="H6" s="136">
        <v>1</v>
      </c>
      <c r="I6" s="161">
        <v>0</v>
      </c>
    </row>
    <row r="7" spans="2:9" x14ac:dyDescent="0.25">
      <c r="B7" s="133" t="s">
        <v>1651</v>
      </c>
      <c r="C7" s="157" t="s">
        <v>1631</v>
      </c>
      <c r="D7" s="19" t="s">
        <v>1632</v>
      </c>
      <c r="E7" s="158" t="s">
        <v>1629</v>
      </c>
      <c r="F7" s="159" t="s">
        <v>1630</v>
      </c>
      <c r="G7" s="162">
        <v>397.56</v>
      </c>
      <c r="H7" s="136">
        <v>1</v>
      </c>
      <c r="I7" s="163">
        <v>0</v>
      </c>
    </row>
    <row r="8" spans="2:9" x14ac:dyDescent="0.25">
      <c r="B8" s="133" t="s">
        <v>1652</v>
      </c>
      <c r="C8" s="157" t="s">
        <v>1652</v>
      </c>
      <c r="D8" s="19" t="s">
        <v>1661</v>
      </c>
      <c r="E8" s="158" t="s">
        <v>1629</v>
      </c>
      <c r="F8" s="159" t="s">
        <v>1630</v>
      </c>
      <c r="G8" s="162">
        <v>397.56</v>
      </c>
      <c r="H8" s="136">
        <v>1</v>
      </c>
      <c r="I8" s="163">
        <v>0</v>
      </c>
    </row>
    <row r="9" spans="2:9" x14ac:dyDescent="0.25">
      <c r="B9" s="133" t="s">
        <v>1653</v>
      </c>
      <c r="C9" s="157" t="s">
        <v>1653</v>
      </c>
      <c r="D9" s="19" t="s">
        <v>1663</v>
      </c>
      <c r="E9" s="158" t="s">
        <v>1629</v>
      </c>
      <c r="F9" s="159" t="s">
        <v>1630</v>
      </c>
      <c r="G9" s="162">
        <v>397.56</v>
      </c>
      <c r="H9" s="136">
        <v>1</v>
      </c>
      <c r="I9" s="163">
        <v>0</v>
      </c>
    </row>
    <row r="10" spans="2:9" x14ac:dyDescent="0.25">
      <c r="B10" s="138" t="s">
        <v>1654</v>
      </c>
      <c r="C10" s="164" t="s">
        <v>1654</v>
      </c>
      <c r="D10" s="165" t="s">
        <v>1664</v>
      </c>
      <c r="E10" s="166" t="s">
        <v>1629</v>
      </c>
      <c r="F10" s="167" t="s">
        <v>1630</v>
      </c>
      <c r="G10" s="168">
        <v>397.56</v>
      </c>
      <c r="H10" s="141">
        <v>1</v>
      </c>
      <c r="I10" s="169">
        <v>0</v>
      </c>
    </row>
    <row r="11" spans="2:9" x14ac:dyDescent="0.25">
      <c r="B11" s="143" t="s">
        <v>1655</v>
      </c>
      <c r="C11" s="170" t="s">
        <v>1631</v>
      </c>
      <c r="D11" s="171" t="s">
        <v>1632</v>
      </c>
      <c r="E11" s="172" t="s">
        <v>1629</v>
      </c>
      <c r="F11" s="173" t="s">
        <v>1630</v>
      </c>
      <c r="G11" s="174">
        <v>397.56</v>
      </c>
      <c r="H11" s="146">
        <v>1</v>
      </c>
      <c r="I11" s="175">
        <v>0</v>
      </c>
    </row>
    <row r="12" spans="2:9" x14ac:dyDescent="0.25">
      <c r="B12" s="133" t="s">
        <v>1656</v>
      </c>
      <c r="C12" s="157" t="s">
        <v>1656</v>
      </c>
      <c r="D12" s="19" t="s">
        <v>1665</v>
      </c>
      <c r="E12" s="158" t="s">
        <v>1629</v>
      </c>
      <c r="F12" s="159" t="s">
        <v>1630</v>
      </c>
      <c r="G12" s="162">
        <v>397.56</v>
      </c>
      <c r="H12" s="136">
        <v>1</v>
      </c>
      <c r="I12" s="163">
        <v>0</v>
      </c>
    </row>
    <row r="13" spans="2:9" x14ac:dyDescent="0.25">
      <c r="B13" s="133" t="s">
        <v>1657</v>
      </c>
      <c r="C13" s="157" t="s">
        <v>1657</v>
      </c>
      <c r="D13" s="19" t="s">
        <v>1666</v>
      </c>
      <c r="E13" s="158" t="s">
        <v>1629</v>
      </c>
      <c r="F13" s="159" t="s">
        <v>1630</v>
      </c>
      <c r="G13" s="162">
        <v>397.56</v>
      </c>
      <c r="H13" s="136">
        <v>1</v>
      </c>
      <c r="I13" s="163">
        <v>0</v>
      </c>
    </row>
    <row r="14" spans="2:9" x14ac:dyDescent="0.25">
      <c r="B14" s="133" t="s">
        <v>1658</v>
      </c>
      <c r="C14" s="157" t="s">
        <v>1658</v>
      </c>
      <c r="D14" s="19" t="s">
        <v>1667</v>
      </c>
      <c r="E14" s="158" t="s">
        <v>1629</v>
      </c>
      <c r="F14" s="159" t="s">
        <v>1630</v>
      </c>
      <c r="G14" s="162">
        <v>397.56</v>
      </c>
      <c r="H14" s="136">
        <v>1</v>
      </c>
      <c r="I14" s="163">
        <v>0</v>
      </c>
    </row>
    <row r="15" spans="2:9" x14ac:dyDescent="0.25">
      <c r="B15" s="138" t="s">
        <v>1659</v>
      </c>
      <c r="C15" s="164" t="s">
        <v>1636</v>
      </c>
      <c r="D15" s="165" t="s">
        <v>1637</v>
      </c>
      <c r="E15" s="166" t="s">
        <v>1629</v>
      </c>
      <c r="F15" s="167" t="s">
        <v>1630</v>
      </c>
      <c r="G15" s="168">
        <v>397.56</v>
      </c>
      <c r="H15" s="141">
        <v>1</v>
      </c>
      <c r="I15" s="169">
        <v>0</v>
      </c>
    </row>
    <row r="16" spans="2:9" x14ac:dyDescent="0.25">
      <c r="B16" s="133" t="s">
        <v>1669</v>
      </c>
      <c r="C16" s="157" t="s">
        <v>1634</v>
      </c>
      <c r="D16" s="19" t="s">
        <v>1635</v>
      </c>
      <c r="E16" s="158" t="s">
        <v>1629</v>
      </c>
      <c r="F16" s="159" t="s">
        <v>1630</v>
      </c>
      <c r="G16" s="162">
        <v>397.56</v>
      </c>
      <c r="H16" s="136">
        <v>1</v>
      </c>
      <c r="I16" s="163">
        <v>0</v>
      </c>
    </row>
    <row r="17" spans="2:9" x14ac:dyDescent="0.25">
      <c r="B17" s="133" t="s">
        <v>1670</v>
      </c>
      <c r="C17" s="157" t="s">
        <v>1670</v>
      </c>
      <c r="D17" s="19" t="s">
        <v>1671</v>
      </c>
      <c r="E17" s="158" t="s">
        <v>1629</v>
      </c>
      <c r="F17" s="159" t="s">
        <v>1630</v>
      </c>
      <c r="G17" s="162">
        <v>397.56</v>
      </c>
      <c r="H17" s="136">
        <v>1</v>
      </c>
      <c r="I17" s="163">
        <v>0</v>
      </c>
    </row>
    <row r="18" spans="2:9" x14ac:dyDescent="0.25">
      <c r="B18" s="143" t="s">
        <v>1660</v>
      </c>
      <c r="C18" s="170" t="s">
        <v>1660</v>
      </c>
      <c r="D18" s="171" t="s">
        <v>1668</v>
      </c>
      <c r="E18" s="172" t="s">
        <v>1629</v>
      </c>
      <c r="F18" s="173" t="s">
        <v>1630</v>
      </c>
      <c r="G18" s="174">
        <v>397.56</v>
      </c>
      <c r="H18" s="146">
        <v>1</v>
      </c>
      <c r="I18" s="175">
        <v>0</v>
      </c>
    </row>
    <row r="19" spans="2:9" x14ac:dyDescent="0.25">
      <c r="B19" s="133" t="s">
        <v>82</v>
      </c>
      <c r="C19" s="157" t="s">
        <v>82</v>
      </c>
      <c r="D19" s="19" t="s">
        <v>1638</v>
      </c>
      <c r="E19" s="158" t="s">
        <v>1629</v>
      </c>
      <c r="F19" s="159" t="s">
        <v>1630</v>
      </c>
      <c r="G19" s="162">
        <v>394.06</v>
      </c>
      <c r="H19" s="136">
        <v>1</v>
      </c>
      <c r="I19" s="163">
        <v>0</v>
      </c>
    </row>
    <row r="20" spans="2:9" x14ac:dyDescent="0.25">
      <c r="B20" s="133" t="s">
        <v>1639</v>
      </c>
      <c r="C20" s="157" t="s">
        <v>1639</v>
      </c>
      <c r="D20" s="19" t="s">
        <v>1640</v>
      </c>
      <c r="E20" s="158" t="s">
        <v>1641</v>
      </c>
      <c r="F20" s="159" t="s">
        <v>1642</v>
      </c>
      <c r="G20" s="162">
        <v>243.21</v>
      </c>
      <c r="H20" s="136">
        <v>1</v>
      </c>
      <c r="I20" s="163">
        <v>0</v>
      </c>
    </row>
    <row r="21" spans="2:9" x14ac:dyDescent="0.25">
      <c r="B21" s="176" t="s">
        <v>1643</v>
      </c>
      <c r="C21" s="177" t="s">
        <v>1643</v>
      </c>
      <c r="D21" s="178" t="s">
        <v>1644</v>
      </c>
      <c r="E21" s="179" t="s">
        <v>1641</v>
      </c>
      <c r="F21" s="180" t="s">
        <v>1642</v>
      </c>
      <c r="G21" s="181">
        <v>241.07</v>
      </c>
      <c r="H21" s="182">
        <v>1</v>
      </c>
      <c r="I21" s="183">
        <v>0</v>
      </c>
    </row>
  </sheetData>
  <sheetProtection algorithmName="SHA-512" hashValue="5nrfrfL2pbogS07bkhIniOZObH9RdqPb5nkLGF+GT4toJNW0vkiSz3SOePNcKUY1RNjiibVh5LbNXid0rChiGw==" saltValue="nvVzh/jG+RDSzmjf1XAqRg==" spinCount="100000" sheet="1" objects="1" scenarios="1"/>
  <pageMargins left="0.7" right="0.7" top="0.75" bottom="0.75" header="0.3" footer="0.3"/>
  <pageSetup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Page</vt:lpstr>
      <vt:lpstr>Table of Contents</vt:lpstr>
      <vt:lpstr>Calcuator Instructions</vt:lpstr>
      <vt:lpstr>EAPG Interactive  Calulator</vt:lpstr>
      <vt:lpstr>EAPG Table</vt:lpstr>
      <vt:lpstr>Provider Table</vt:lpstr>
      <vt:lpstr>'Calcuator Instructions'!Print_Area</vt:lpstr>
      <vt:lpstr>'Cover Page'!Print_Area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Jedian, Asseel</dc:creator>
  <cp:lastModifiedBy>Hatcher, Toriano</cp:lastModifiedBy>
  <cp:lastPrinted>2024-12-11T17:11:21Z</cp:lastPrinted>
  <dcterms:created xsi:type="dcterms:W3CDTF">2024-08-27T19:00:46Z</dcterms:created>
  <dcterms:modified xsi:type="dcterms:W3CDTF">2024-12-11T18:27:01Z</dcterms:modified>
</cp:coreProperties>
</file>