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SUPV - HOSP Sr Management Analyst Supv\Calculators_DRG &amp; EAPG updates\NEW_AGENCY CALCULATORS\"/>
    </mc:Choice>
  </mc:AlternateContent>
  <xr:revisionPtr revIDLastSave="0" documentId="13_ncr:1_{1E5449AE-43BE-4B69-B067-9701893E3294}" xr6:coauthVersionLast="47" xr6:coauthVersionMax="47" xr10:uidLastSave="{00000000-0000-0000-0000-000000000000}"/>
  <workbookProtection workbookAlgorithmName="SHA-512" workbookHashValue="mfhRt+nfh0TqmEoQ45q4GunZT7GgwK7/9aIeSiNuZj32PB7xnVQKDt5fPTD2J4jGkA14bqioQUsS8oBftkIuEw==" workbookSaltValue="RPJX0Ehj/bfYROD15Cdo9Q==" workbookSpinCount="100000" lockStructure="1"/>
  <bookViews>
    <workbookView xWindow="-120" yWindow="-120" windowWidth="29040" windowHeight="15840" firstSheet="2" activeTab="3" xr2:uid="{D30EF26F-960A-432B-A4B0-CBEEB0BDB9E0}"/>
  </bookViews>
  <sheets>
    <sheet name="Cover Page" sheetId="1" r:id="rId1"/>
    <sheet name="Table of Contents" sheetId="2" r:id="rId2"/>
    <sheet name="Calculator Instructions" sheetId="3" r:id="rId3"/>
    <sheet name="Interactive DRG Calculator" sheetId="5" r:id="rId4"/>
    <sheet name="DRG Table" sheetId="6" r:id="rId5"/>
    <sheet name="Provider Table" sheetId="8" r:id="rId6"/>
  </sheets>
  <definedNames>
    <definedName name="_xlnm._FilterDatabase" localSheetId="4" hidden="1">'DRG Table'!$A$7:$I$1331</definedName>
    <definedName name="_xlnm.Criteria" localSheetId="4">'DRG Table'!$A$9:$I$9</definedName>
    <definedName name="_xlnm.Print_Area" localSheetId="0">'Cover Page'!$A$1:$E$25</definedName>
    <definedName name="_xlnm.Print_Area" localSheetId="3">'Interactive DRG Calculator'!$A$1:$G$73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5" l="1"/>
  <c r="E36" i="5"/>
  <c r="E35" i="5"/>
  <c r="E34" i="5"/>
  <c r="E33" i="5"/>
  <c r="E32" i="5"/>
  <c r="E31" i="5"/>
  <c r="E30" i="5"/>
  <c r="E27" i="5"/>
  <c r="E26" i="5"/>
  <c r="E25" i="5"/>
  <c r="E24" i="5"/>
  <c r="E23" i="5"/>
  <c r="E22" i="5"/>
  <c r="E71" i="5" l="1"/>
  <c r="E70" i="5"/>
  <c r="E68" i="5"/>
  <c r="E52" i="5"/>
  <c r="E51" i="5"/>
  <c r="E42" i="5" a="1"/>
  <c r="E42" i="5" s="1"/>
  <c r="E46" i="5"/>
  <c r="E28" i="5" a="1"/>
  <c r="E28" i="5" s="1"/>
  <c r="E43" i="5"/>
  <c r="E63" i="5" l="1"/>
  <c r="E64" i="5" s="1"/>
  <c r="E39" i="5"/>
  <c r="E40" i="5" s="1"/>
  <c r="E44" i="5" s="1"/>
  <c r="E53" i="5" l="1"/>
  <c r="E47" i="5"/>
  <c r="E49" i="5" l="1"/>
  <c r="E54" i="5" s="1"/>
  <c r="E48" i="5"/>
  <c r="E55" i="5" l="1"/>
  <c r="E57" i="5" s="1"/>
  <c r="E58" i="5" s="1"/>
  <c r="E59" i="5" s="1"/>
  <c r="E60" i="5" l="1"/>
  <c r="E61" i="5" s="1"/>
  <c r="E66" i="5"/>
  <c r="E69" i="5" l="1"/>
  <c r="E72"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<sst xmlns="http://schemas.openxmlformats.org/spreadsheetml/2006/main" count="8392" uniqueCount="2022">
  <si>
    <t>Cover Page</t>
  </si>
  <si>
    <t>Change History</t>
  </si>
  <si>
    <t>DRG Table</t>
  </si>
  <si>
    <t>Provider Table</t>
  </si>
  <si>
    <t>Description</t>
  </si>
  <si>
    <t>Submitted charges</t>
  </si>
  <si>
    <t>E8</t>
  </si>
  <si>
    <t>Length of stay</t>
  </si>
  <si>
    <t>E9</t>
  </si>
  <si>
    <t>Medicaid payment eligible days</t>
  </si>
  <si>
    <t>E10</t>
  </si>
  <si>
    <t>E11</t>
  </si>
  <si>
    <t>E12</t>
  </si>
  <si>
    <t>E13</t>
  </si>
  <si>
    <t>Medicaid copayment</t>
  </si>
  <si>
    <t>E14</t>
  </si>
  <si>
    <t>Provider Medicaid ID</t>
  </si>
  <si>
    <t>E15</t>
  </si>
  <si>
    <t>Maximum policy adjustor</t>
  </si>
  <si>
    <t>E65</t>
  </si>
  <si>
    <t>C</t>
  </si>
  <si>
    <t>D</t>
  </si>
  <si>
    <t>E</t>
  </si>
  <si>
    <t>F</t>
  </si>
  <si>
    <t>G</t>
  </si>
  <si>
    <t>Information</t>
  </si>
  <si>
    <t>Yes</t>
  </si>
  <si>
    <t>No</t>
  </si>
  <si>
    <t>Patient age (in years)</t>
  </si>
  <si>
    <t>Includes spend-down or copayment</t>
  </si>
  <si>
    <t>7231</t>
  </si>
  <si>
    <t>Cost outlier threshold</t>
  </si>
  <si>
    <t>Look up from DRG Table</t>
  </si>
  <si>
    <t xml:space="preserve">Service adjustor </t>
  </si>
  <si>
    <t>Age adjustor</t>
  </si>
  <si>
    <t>Outlier marginal cost percentage</t>
  </si>
  <si>
    <t>Look up from Provider Table</t>
  </si>
  <si>
    <t>Provider adjustor</t>
  </si>
  <si>
    <t>DRG BASE PAYMENT</t>
  </si>
  <si>
    <t>TRANSFER PAYMENT ADJUSTMENT</t>
  </si>
  <si>
    <t>Estimated cost of the stay</t>
  </si>
  <si>
    <t>NON-COVERED DAYS PAYMENT ADJUSTMENT</t>
  </si>
  <si>
    <t>Non-covered day reduction factor</t>
  </si>
  <si>
    <t>Does the charge cap apply?</t>
  </si>
  <si>
    <t>Charge cap reduction factor</t>
  </si>
  <si>
    <t>Final DRG base payment</t>
  </si>
  <si>
    <t>Service Adjustor</t>
  </si>
  <si>
    <t>Age Adjustor</t>
  </si>
  <si>
    <t>Pediatric</t>
  </si>
  <si>
    <t>0011</t>
  </si>
  <si>
    <t>Transplant Pediatric</t>
  </si>
  <si>
    <t>Transplant Adult</t>
  </si>
  <si>
    <t>0012</t>
  </si>
  <si>
    <t>0013</t>
  </si>
  <si>
    <t>0014</t>
  </si>
  <si>
    <t>0021</t>
  </si>
  <si>
    <t>0022</t>
  </si>
  <si>
    <t>0023</t>
  </si>
  <si>
    <t>0024</t>
  </si>
  <si>
    <t>0041</t>
  </si>
  <si>
    <t>Misc Adult</t>
  </si>
  <si>
    <t>0042</t>
  </si>
  <si>
    <t>0043</t>
  </si>
  <si>
    <t>0044</t>
  </si>
  <si>
    <t>0051</t>
  </si>
  <si>
    <t>0052</t>
  </si>
  <si>
    <t>0053</t>
  </si>
  <si>
    <t>0054</t>
  </si>
  <si>
    <t>0061</t>
  </si>
  <si>
    <t>PANCREAS TRANSPLANT</t>
  </si>
  <si>
    <t>0062</t>
  </si>
  <si>
    <t>0063</t>
  </si>
  <si>
    <t>0064</t>
  </si>
  <si>
    <t>0071</t>
  </si>
  <si>
    <t>ALLOGENEIC BONE MARROW TRANSPLANT</t>
  </si>
  <si>
    <t>0072</t>
  </si>
  <si>
    <t>0073</t>
  </si>
  <si>
    <t>0074</t>
  </si>
  <si>
    <t>0081</t>
  </si>
  <si>
    <t>0082</t>
  </si>
  <si>
    <t>0083</t>
  </si>
  <si>
    <t>0084</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</si>
  <si>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</si>
  <si>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</si>
  <si>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</si>
  <si>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</si>
  <si>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</si>
  <si>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</si>
  <si>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</si>
  <si>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</si>
  <si>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</si>
  <si>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</si>
  <si>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</si>
  <si>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</si>
  <si>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</si>
  <si>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</si>
  <si>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</si>
  <si>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</si>
  <si>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</si>
  <si>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</si>
  <si>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</si>
  <si>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</si>
  <si>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</si>
  <si>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</si>
  <si>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</si>
  <si>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</si>
  <si>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</si>
  <si>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</si>
  <si>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</si>
  <si>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</si>
  <si>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</si>
  <si>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</si>
  <si>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</si>
  <si>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0262</t>
  </si>
  <si>
    <t>0263</t>
  </si>
  <si>
    <t>0264</t>
  </si>
  <si>
    <t>0271</t>
  </si>
  <si>
    <t>OTHER OPEN CRANIOTOMY</t>
  </si>
  <si>
    <t>0272</t>
  </si>
  <si>
    <t>0273</t>
  </si>
  <si>
    <t>0274</t>
  </si>
  <si>
    <t>0291</t>
  </si>
  <si>
    <t>OTHER PERCUTANEOUS INTRACRANIAL PROCEDURES</t>
  </si>
  <si>
    <t>0292</t>
  </si>
  <si>
    <t>0293</t>
  </si>
  <si>
    <t>0294</t>
  </si>
  <si>
    <t>0301</t>
  </si>
  <si>
    <t>0302</t>
  </si>
  <si>
    <t>0303</t>
  </si>
  <si>
    <t>0304</t>
  </si>
  <si>
    <t>0401</t>
  </si>
  <si>
    <t>0402</t>
  </si>
  <si>
    <t>0403</t>
  </si>
  <si>
    <t>0404</t>
  </si>
  <si>
    <t>0411</t>
  </si>
  <si>
    <t>NERVOUS SYSTEM MALIGNANCY</t>
  </si>
  <si>
    <t>0412</t>
  </si>
  <si>
    <t>0413</t>
  </si>
  <si>
    <t>0414</t>
  </si>
  <si>
    <t>0421</t>
  </si>
  <si>
    <t>0422</t>
  </si>
  <si>
    <t>0423</t>
  </si>
  <si>
    <t>0424</t>
  </si>
  <si>
    <t>0431</t>
  </si>
  <si>
    <t>0432</t>
  </si>
  <si>
    <t>0433</t>
  </si>
  <si>
    <t>0434</t>
  </si>
  <si>
    <t>0441</t>
  </si>
  <si>
    <t>INTRACRANIAL HEMORRHAGE</t>
  </si>
  <si>
    <t>0442</t>
  </si>
  <si>
    <t>0443</t>
  </si>
  <si>
    <t>0444</t>
  </si>
  <si>
    <t>0451</t>
  </si>
  <si>
    <t>0452</t>
  </si>
  <si>
    <t>0453</t>
  </si>
  <si>
    <t>0454</t>
  </si>
  <si>
    <t>0461</t>
  </si>
  <si>
    <t>0462</t>
  </si>
  <si>
    <t>0463</t>
  </si>
  <si>
    <t>0464</t>
  </si>
  <si>
    <t>0471</t>
  </si>
  <si>
    <t>TRANSIENT ISCHEMIA</t>
  </si>
  <si>
    <t>0472</t>
  </si>
  <si>
    <t>0473</t>
  </si>
  <si>
    <t>0474</t>
  </si>
  <si>
    <t>0481</t>
  </si>
  <si>
    <t>0482</t>
  </si>
  <si>
    <t>0483</t>
  </si>
  <si>
    <t>0484</t>
  </si>
  <si>
    <t>0491</t>
  </si>
  <si>
    <t>0492</t>
  </si>
  <si>
    <t>0493</t>
  </si>
  <si>
    <t>0494</t>
  </si>
  <si>
    <t>0501</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</si>
  <si>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</si>
  <si>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</si>
  <si>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</si>
  <si>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</si>
  <si>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</si>
  <si>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</si>
  <si>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</si>
  <si>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</si>
  <si>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</si>
  <si>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</si>
  <si>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</si>
  <si>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</si>
  <si>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</si>
  <si>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</si>
  <si>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</si>
  <si>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</si>
  <si>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</si>
  <si>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</si>
  <si>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</si>
  <si>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0542</t>
  </si>
  <si>
    <t>0543</t>
  </si>
  <si>
    <t>0544</t>
  </si>
  <si>
    <t>0551</t>
  </si>
  <si>
    <t>0552</t>
  </si>
  <si>
    <t>0553</t>
  </si>
  <si>
    <t>0554</t>
  </si>
  <si>
    <t>0561</t>
  </si>
  <si>
    <t>0562</t>
  </si>
  <si>
    <t>0563</t>
  </si>
  <si>
    <t>0564</t>
  </si>
  <si>
    <t>0571</t>
  </si>
  <si>
    <t>0572</t>
  </si>
  <si>
    <t>0573</t>
  </si>
  <si>
    <t>0574</t>
  </si>
  <si>
    <t>0581</t>
  </si>
  <si>
    <t>OTHER DISORDERS OF NERVOUS SYSTEM</t>
  </si>
  <si>
    <t>0582</t>
  </si>
  <si>
    <t>0583</t>
  </si>
  <si>
    <t>0584</t>
  </si>
  <si>
    <t>0591</t>
  </si>
  <si>
    <t>0592</t>
  </si>
  <si>
    <t>0593</t>
  </si>
  <si>
    <t>0594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</si>
  <si>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</si>
  <si>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</si>
  <si>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</si>
  <si>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</si>
  <si>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</si>
  <si>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</si>
  <si>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</si>
  <si>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</si>
  <si>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</si>
  <si>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</si>
  <si>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</si>
  <si>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</si>
  <si>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</si>
  <si>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</si>
  <si>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</si>
  <si>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</si>
  <si>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</si>
  <si>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</si>
  <si>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</si>
  <si>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</si>
  <si>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</si>
  <si>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</si>
  <si>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</si>
  <si>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</si>
  <si>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</si>
  <si>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</si>
  <si>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</si>
  <si>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</si>
  <si>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</si>
  <si>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</si>
  <si>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</si>
  <si>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</si>
  <si>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</si>
  <si>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</si>
  <si>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</si>
  <si>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</si>
  <si>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</si>
  <si>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</si>
  <si>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</si>
  <si>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</si>
  <si>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</si>
  <si>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INFECTIONS OF UPPER RESPIRATORY TRACT</t>
  </si>
  <si>
    <t>Resp Adult</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</si>
  <si>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</si>
  <si>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</si>
  <si>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</si>
  <si>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</si>
  <si>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</si>
  <si>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</si>
  <si>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</si>
  <si>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</si>
  <si>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</si>
  <si>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</si>
  <si>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</si>
  <si>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</si>
  <si>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</si>
  <si>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</si>
  <si>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</si>
  <si>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</si>
  <si>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</si>
  <si>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</si>
  <si>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</si>
  <si>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</si>
  <si>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</si>
  <si>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</si>
  <si>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</si>
  <si>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</si>
  <si>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CYSTIC FIBROSIS - PULMONARY DISEASE</t>
  </si>
  <si>
    <t>1312</t>
  </si>
  <si>
    <t>1313</t>
  </si>
  <si>
    <t>1314</t>
  </si>
  <si>
    <t>1321</t>
  </si>
  <si>
    <t>1322</t>
  </si>
  <si>
    <t>1323</t>
  </si>
  <si>
    <t>1324</t>
  </si>
  <si>
    <t>1331</t>
  </si>
  <si>
    <t>RESPIRATORY FAILURE</t>
  </si>
  <si>
    <t>1332</t>
  </si>
  <si>
    <t>1333</t>
  </si>
  <si>
    <t>1334</t>
  </si>
  <si>
    <t>1341</t>
  </si>
  <si>
    <t>PULMONARY EMBOLISM</t>
  </si>
  <si>
    <t>1342</t>
  </si>
  <si>
    <t>1343</t>
  </si>
  <si>
    <t>1344</t>
  </si>
  <si>
    <t>1351</t>
  </si>
  <si>
    <t>1352</t>
  </si>
  <si>
    <t>1353</t>
  </si>
  <si>
    <t>1354</t>
  </si>
  <si>
    <t>1361</t>
  </si>
  <si>
    <t>RESPIRATORY MALIGNANCY</t>
  </si>
  <si>
    <t>1362</t>
  </si>
  <si>
    <t>1363</t>
  </si>
  <si>
    <t>1364</t>
  </si>
  <si>
    <t>1371</t>
  </si>
  <si>
    <t>1372</t>
  </si>
  <si>
    <t>1373</t>
  </si>
  <si>
    <t>1374</t>
  </si>
  <si>
    <t>1381</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</si>
  <si>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</si>
  <si>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</si>
  <si>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</si>
  <si>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</si>
  <si>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</si>
  <si>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</si>
  <si>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</si>
  <si>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</si>
  <si>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</si>
  <si>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</si>
  <si>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</si>
  <si>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</si>
  <si>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</si>
  <si>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</si>
  <si>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</si>
  <si>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</si>
  <si>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</si>
  <si>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</si>
  <si>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</si>
  <si>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1422</t>
  </si>
  <si>
    <t>1423</t>
  </si>
  <si>
    <t>1424</t>
  </si>
  <si>
    <t>1431</t>
  </si>
  <si>
    <t>1432</t>
  </si>
  <si>
    <t>1433</t>
  </si>
  <si>
    <t>1434</t>
  </si>
  <si>
    <t>1441</t>
  </si>
  <si>
    <t>1442</t>
  </si>
  <si>
    <t>1443</t>
  </si>
  <si>
    <t>1444</t>
  </si>
  <si>
    <t>1451</t>
  </si>
  <si>
    <t>1452</t>
  </si>
  <si>
    <t>1453</t>
  </si>
  <si>
    <t>1454</t>
  </si>
  <si>
    <t>1601</t>
  </si>
  <si>
    <t>MAJOR CARDIOTHORACIC REPAIR OF HEART ANOMALY</t>
  </si>
  <si>
    <t>Circulatory Adult</t>
  </si>
  <si>
    <t>1602</t>
  </si>
  <si>
    <t>1603</t>
  </si>
  <si>
    <t>1604</t>
  </si>
  <si>
    <t>1611</t>
  </si>
  <si>
    <t>IMPLANTABLE HEART ASSIST SYSTEMS</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</si>
  <si>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</si>
  <si>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</si>
  <si>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</si>
  <si>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</si>
  <si>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</si>
  <si>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</si>
  <si>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</si>
  <si>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</si>
  <si>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</si>
  <si>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</si>
  <si>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</si>
  <si>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</si>
  <si>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</si>
  <si>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</si>
  <si>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</si>
  <si>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</si>
  <si>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</si>
  <si>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</si>
  <si>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</si>
  <si>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</si>
  <si>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</si>
  <si>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</si>
  <si>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</si>
  <si>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</si>
  <si>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MAJOR ABDOMINAL VASCULAR PROCEDURES</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</si>
  <si>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</si>
  <si>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</si>
  <si>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</si>
  <si>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</si>
  <si>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</si>
  <si>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</si>
  <si>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</si>
  <si>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</si>
  <si>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</si>
  <si>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</si>
  <si>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</si>
  <si>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</si>
  <si>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</si>
  <si>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</si>
  <si>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</si>
  <si>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</si>
  <si>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</si>
  <si>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</si>
  <si>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</si>
  <si>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</si>
  <si>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</si>
  <si>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</si>
  <si>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</si>
  <si>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</si>
  <si>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</si>
  <si>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</si>
  <si>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</si>
  <si>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</si>
  <si>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</si>
  <si>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</si>
  <si>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</si>
  <si>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</si>
  <si>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</si>
  <si>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</si>
  <si>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</si>
  <si>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</si>
  <si>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</si>
  <si>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</si>
  <si>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</si>
  <si>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</si>
  <si>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</si>
  <si>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</si>
  <si>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</si>
  <si>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</si>
  <si>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</si>
  <si>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</si>
  <si>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</si>
  <si>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</si>
  <si>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</si>
  <si>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</si>
  <si>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</si>
  <si>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</si>
  <si>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</si>
  <si>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</si>
  <si>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</si>
  <si>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</si>
  <si>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</si>
  <si>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</si>
  <si>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</si>
  <si>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</si>
  <si>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</si>
  <si>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</si>
  <si>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</si>
  <si>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</si>
  <si>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</si>
  <si>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</si>
  <si>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</si>
  <si>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</si>
  <si>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</si>
  <si>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</si>
  <si>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</si>
  <si>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</si>
  <si>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1932</t>
  </si>
  <si>
    <t>1933</t>
  </si>
  <si>
    <t>1934</t>
  </si>
  <si>
    <t>1941</t>
  </si>
  <si>
    <t>HEART FAILURE</t>
  </si>
  <si>
    <t>1942</t>
  </si>
  <si>
    <t>1943</t>
  </si>
  <si>
    <t>1944</t>
  </si>
  <si>
    <t>1961</t>
  </si>
  <si>
    <t>1962</t>
  </si>
  <si>
    <t>1963</t>
  </si>
  <si>
    <t>1964</t>
  </si>
  <si>
    <t>1971</t>
  </si>
  <si>
    <t>1972</t>
  </si>
  <si>
    <t>1973</t>
  </si>
  <si>
    <t>1974</t>
  </si>
  <si>
    <t>1981</t>
  </si>
  <si>
    <t>1982</t>
  </si>
  <si>
    <t>1983</t>
  </si>
  <si>
    <t>1984</t>
  </si>
  <si>
    <t>1991</t>
  </si>
  <si>
    <t>HYPERTENSION</t>
  </si>
  <si>
    <t>1992</t>
  </si>
  <si>
    <t>1993</t>
  </si>
  <si>
    <t>1994</t>
  </si>
  <si>
    <t>2001</t>
  </si>
  <si>
    <t>2002</t>
  </si>
  <si>
    <t>2003</t>
  </si>
  <si>
    <t>2004</t>
  </si>
  <si>
    <t>2011</t>
  </si>
  <si>
    <t>2012</t>
  </si>
  <si>
    <t>2013</t>
  </si>
  <si>
    <t>2014</t>
  </si>
  <si>
    <t>2031</t>
  </si>
  <si>
    <t>CHEST PAIN</t>
  </si>
  <si>
    <t>2032</t>
  </si>
  <si>
    <t>2033</t>
  </si>
  <si>
    <t>2034</t>
  </si>
  <si>
    <t>2041</t>
  </si>
  <si>
    <t>2042</t>
  </si>
  <si>
    <t>2043</t>
  </si>
  <si>
    <t>2044</t>
  </si>
  <si>
    <t>2051</t>
  </si>
  <si>
    <t>CARDIOMYOPATHY</t>
  </si>
  <si>
    <t>2052</t>
  </si>
  <si>
    <t>2053</t>
  </si>
  <si>
    <t>2054</t>
  </si>
  <si>
    <t>2061</t>
  </si>
  <si>
    <t>2062</t>
  </si>
  <si>
    <t>2063</t>
  </si>
  <si>
    <t>2064</t>
  </si>
  <si>
    <t>2071</t>
  </si>
  <si>
    <t>OTHER CIRCULATORY SYSTEM DIAGNOSES</t>
  </si>
  <si>
    <t>2072</t>
  </si>
  <si>
    <t>2073</t>
  </si>
  <si>
    <t>2074</t>
  </si>
  <si>
    <t>2201</t>
  </si>
  <si>
    <t>Gastroent Adult</t>
  </si>
  <si>
    <t>2202</t>
  </si>
  <si>
    <t>2203</t>
  </si>
  <si>
    <t>2204</t>
  </si>
  <si>
    <t>2221</t>
  </si>
  <si>
    <t>2222</t>
  </si>
  <si>
    <t>2223</t>
  </si>
  <si>
    <t>2224</t>
  </si>
  <si>
    <t>2231</t>
  </si>
  <si>
    <t>2232</t>
  </si>
  <si>
    <t>2233</t>
  </si>
  <si>
    <t>2234</t>
  </si>
  <si>
    <t>2241</t>
  </si>
  <si>
    <t>PERITONEAL ADHESIOLYSIS</t>
  </si>
  <si>
    <t>2242</t>
  </si>
  <si>
    <t>2243</t>
  </si>
  <si>
    <t>2244</t>
  </si>
  <si>
    <t>2261</t>
  </si>
  <si>
    <t>2262</t>
  </si>
  <si>
    <t>2263</t>
  </si>
  <si>
    <t>2264</t>
  </si>
  <si>
    <t>2271</t>
  </si>
  <si>
    <t>2272</t>
  </si>
  <si>
    <t>2273</t>
  </si>
  <si>
    <t>2274</t>
  </si>
  <si>
    <t>2281</t>
  </si>
  <si>
    <t>2282</t>
  </si>
  <si>
    <t>2283</t>
  </si>
  <si>
    <t>2284</t>
  </si>
  <si>
    <t>2291</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</si>
  <si>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</si>
  <si>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</si>
  <si>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</si>
  <si>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</si>
  <si>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</si>
  <si>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</si>
  <si>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</si>
  <si>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</si>
  <si>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</si>
  <si>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</si>
  <si>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</si>
  <si>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</si>
  <si>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</si>
  <si>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</si>
  <si>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</si>
  <si>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</si>
  <si>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</si>
  <si>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</si>
  <si>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</si>
  <si>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</si>
  <si>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</si>
  <si>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</si>
  <si>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</si>
  <si>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</si>
  <si>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</si>
  <si>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</si>
  <si>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</si>
  <si>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</si>
  <si>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</si>
  <si>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</si>
  <si>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</si>
  <si>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</si>
  <si>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</si>
  <si>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</si>
  <si>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2412</t>
  </si>
  <si>
    <t>2413</t>
  </si>
  <si>
    <t>2414</t>
  </si>
  <si>
    <t>2421</t>
  </si>
  <si>
    <t>MAJOR ESOPHAGEAL DISORDERS</t>
  </si>
  <si>
    <t>2422</t>
  </si>
  <si>
    <t>2423</t>
  </si>
  <si>
    <t>2424</t>
  </si>
  <si>
    <t>2431</t>
  </si>
  <si>
    <t>OTHER ESOPHAGEAL DISORDERS</t>
  </si>
  <si>
    <t>2432</t>
  </si>
  <si>
    <t>2433</t>
  </si>
  <si>
    <t>2434</t>
  </si>
  <si>
    <t>2441</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</si>
  <si>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</si>
  <si>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</si>
  <si>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</si>
  <si>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</si>
  <si>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</si>
  <si>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</si>
  <si>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</si>
  <si>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</si>
  <si>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</si>
  <si>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</si>
  <si>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</si>
  <si>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</si>
  <si>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</si>
  <si>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</si>
  <si>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</si>
  <si>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</si>
  <si>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</si>
  <si>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</si>
  <si>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</si>
  <si>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2482</t>
  </si>
  <si>
    <t>2483</t>
  </si>
  <si>
    <t>2484</t>
  </si>
  <si>
    <t>2491</t>
  </si>
  <si>
    <t>2492</t>
  </si>
  <si>
    <t>2493</t>
  </si>
  <si>
    <t>2494</t>
  </si>
  <si>
    <t>2511</t>
  </si>
  <si>
    <t>ABDOMINAL PAIN</t>
  </si>
  <si>
    <t>2512</t>
  </si>
  <si>
    <t>2513</t>
  </si>
  <si>
    <t>2514</t>
  </si>
  <si>
    <t>2521</t>
  </si>
  <si>
    <t>2522</t>
  </si>
  <si>
    <t>2523</t>
  </si>
  <si>
    <t>2524</t>
  </si>
  <si>
    <t>2531</t>
  </si>
  <si>
    <t>2532</t>
  </si>
  <si>
    <t>2533</t>
  </si>
  <si>
    <t>2534</t>
  </si>
  <si>
    <t>2541</t>
  </si>
  <si>
    <t>OTHER DIGESTIVE SYSTEM DIAGNOSES</t>
  </si>
  <si>
    <t>2542</t>
  </si>
  <si>
    <t>2543</t>
  </si>
  <si>
    <t>2544</t>
  </si>
  <si>
    <t>2601</t>
  </si>
  <si>
    <t>2602</t>
  </si>
  <si>
    <t>2603</t>
  </si>
  <si>
    <t>2604</t>
  </si>
  <si>
    <t>2611</t>
  </si>
  <si>
    <t>MAJOR BILIARY TRACT PROCEDURES</t>
  </si>
  <si>
    <t>2612</t>
  </si>
  <si>
    <t>2613</t>
  </si>
  <si>
    <t>2614</t>
  </si>
  <si>
    <t>2631</t>
  </si>
  <si>
    <t>CHOLECYSTECTOMY</t>
  </si>
  <si>
    <t>2632</t>
  </si>
  <si>
    <t>2633</t>
  </si>
  <si>
    <t>2634</t>
  </si>
  <si>
    <t>2641</t>
  </si>
  <si>
    <t>2642</t>
  </si>
  <si>
    <t>2643</t>
  </si>
  <si>
    <t>2644</t>
  </si>
  <si>
    <t>2791</t>
  </si>
  <si>
    <t>2792</t>
  </si>
  <si>
    <t>2793</t>
  </si>
  <si>
    <t>2794</t>
  </si>
  <si>
    <t>2801</t>
  </si>
  <si>
    <t>ALCOHOLIC LIVER DISEASE</t>
  </si>
  <si>
    <t>2802</t>
  </si>
  <si>
    <t>2803</t>
  </si>
  <si>
    <t>2804</t>
  </si>
  <si>
    <t>2811</t>
  </si>
  <si>
    <t>2812</t>
  </si>
  <si>
    <t>2813</t>
  </si>
  <si>
    <t>2814</t>
  </si>
  <si>
    <t>2821</t>
  </si>
  <si>
    <t>DISORDERS OF PANCREAS EXCEPT MALIGNANCY</t>
  </si>
  <si>
    <t>2822</t>
  </si>
  <si>
    <t>2823</t>
  </si>
  <si>
    <t>2824</t>
  </si>
  <si>
    <t>2831</t>
  </si>
  <si>
    <t>OTHER DISORDERS OF THE LIVER</t>
  </si>
  <si>
    <t>2832</t>
  </si>
  <si>
    <t>2833</t>
  </si>
  <si>
    <t>2834</t>
  </si>
  <si>
    <t>2841</t>
  </si>
  <si>
    <t>2842</t>
  </si>
  <si>
    <t>2843</t>
  </si>
  <si>
    <t>2844</t>
  </si>
  <si>
    <t>3031</t>
  </si>
  <si>
    <t>3032</t>
  </si>
  <si>
    <t>3033</t>
  </si>
  <si>
    <t>3034</t>
  </si>
  <si>
    <t>3041</t>
  </si>
  <si>
    <t>3042</t>
  </si>
  <si>
    <t>3043</t>
  </si>
  <si>
    <t>3044</t>
  </si>
  <si>
    <t>3051</t>
  </si>
  <si>
    <t>AMPUTATION OF LOWER LIMB EXCEPT TOES</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</si>
  <si>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</si>
  <si>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</si>
  <si>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</si>
  <si>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</si>
  <si>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</si>
  <si>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</si>
  <si>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</si>
  <si>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</si>
  <si>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</si>
  <si>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</si>
  <si>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</si>
  <si>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</si>
  <si>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</si>
  <si>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</si>
  <si>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</si>
  <si>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</si>
  <si>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</si>
  <si>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</si>
  <si>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</si>
  <si>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</si>
  <si>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</si>
  <si>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</si>
  <si>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</si>
  <si>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</si>
  <si>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</si>
  <si>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</si>
  <si>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</si>
  <si>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</si>
  <si>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</si>
  <si>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</si>
  <si>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</si>
  <si>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</si>
  <si>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</si>
  <si>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</si>
  <si>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</si>
  <si>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</si>
  <si>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</si>
  <si>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</si>
  <si>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</si>
  <si>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</si>
  <si>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</si>
  <si>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</si>
  <si>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</si>
  <si>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</si>
  <si>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</si>
  <si>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</si>
  <si>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</si>
  <si>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3221</t>
  </si>
  <si>
    <t>3222</t>
  </si>
  <si>
    <t>3223</t>
  </si>
  <si>
    <t>3224</t>
  </si>
  <si>
    <t>3401</t>
  </si>
  <si>
    <t>FRACTURE OF FEMUR</t>
  </si>
  <si>
    <t>3402</t>
  </si>
  <si>
    <t>3403</t>
  </si>
  <si>
    <t>3404</t>
  </si>
  <si>
    <t>3411</t>
  </si>
  <si>
    <t>FRACTURE OF PELVIS OR DISLOCATION OF HIP</t>
  </si>
  <si>
    <t>3412</t>
  </si>
  <si>
    <t>3413</t>
  </si>
  <si>
    <t>3414</t>
  </si>
  <si>
    <t>3421</t>
  </si>
  <si>
    <t>3422</t>
  </si>
  <si>
    <t>3423</t>
  </si>
  <si>
    <t>3424</t>
  </si>
  <si>
    <t>3431</t>
  </si>
  <si>
    <t>3432</t>
  </si>
  <si>
    <t>3433</t>
  </si>
  <si>
    <t>3434</t>
  </si>
  <si>
    <t>3441</t>
  </si>
  <si>
    <t>3442</t>
  </si>
  <si>
    <t>3443</t>
  </si>
  <si>
    <t>3444</t>
  </si>
  <si>
    <t>3461</t>
  </si>
  <si>
    <t>CONNECTIVE TISSUE DISORDERS</t>
  </si>
  <si>
    <t>3462</t>
  </si>
  <si>
    <t>3463</t>
  </si>
  <si>
    <t>3464</t>
  </si>
  <si>
    <t>3471</t>
  </si>
  <si>
    <t>3472</t>
  </si>
  <si>
    <t>3473</t>
  </si>
  <si>
    <t>3474</t>
  </si>
  <si>
    <t>3491</t>
  </si>
  <si>
    <t>3492</t>
  </si>
  <si>
    <t>3493</t>
  </si>
  <si>
    <t>3494</t>
  </si>
  <si>
    <t>3511</t>
  </si>
  <si>
    <t>3512</t>
  </si>
  <si>
    <t>3513</t>
  </si>
  <si>
    <t>3514</t>
  </si>
  <si>
    <t>3611</t>
  </si>
  <si>
    <t>3612</t>
  </si>
  <si>
    <t>3613</t>
  </si>
  <si>
    <t>3614</t>
  </si>
  <si>
    <t>3621</t>
  </si>
  <si>
    <t>MASTECTOMY PROCEDURES</t>
  </si>
  <si>
    <t>3622</t>
  </si>
  <si>
    <t>3623</t>
  </si>
  <si>
    <t>3624</t>
  </si>
  <si>
    <t>3631</t>
  </si>
  <si>
    <t>BREAST PROCEDURES EXCEPT MASTECTOMY</t>
  </si>
  <si>
    <t>3632</t>
  </si>
  <si>
    <t>3633</t>
  </si>
  <si>
    <t>3634</t>
  </si>
  <si>
    <t>3641</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</si>
  <si>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</si>
  <si>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</si>
  <si>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</si>
  <si>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</si>
  <si>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</si>
  <si>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</si>
  <si>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</si>
  <si>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</si>
  <si>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</si>
  <si>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</si>
  <si>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</si>
  <si>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</si>
  <si>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</si>
  <si>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</si>
  <si>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</si>
  <si>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</si>
  <si>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</si>
  <si>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</si>
  <si>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</si>
  <si>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3832</t>
  </si>
  <si>
    <t>3833</t>
  </si>
  <si>
    <t>3834</t>
  </si>
  <si>
    <t>3841</t>
  </si>
  <si>
    <t>3842</t>
  </si>
  <si>
    <t>3843</t>
  </si>
  <si>
    <t>3844</t>
  </si>
  <si>
    <t>3851</t>
  </si>
  <si>
    <t>3852</t>
  </si>
  <si>
    <t>3853</t>
  </si>
  <si>
    <t>3854</t>
  </si>
  <si>
    <t>4011</t>
  </si>
  <si>
    <t>ADRENAL PROCEDURES</t>
  </si>
  <si>
    <t>4012</t>
  </si>
  <si>
    <t>4013</t>
  </si>
  <si>
    <t>4014</t>
  </si>
  <si>
    <t>4031</t>
  </si>
  <si>
    <t>PROCEDURES FOR OBESITY</t>
  </si>
  <si>
    <t>4032</t>
  </si>
  <si>
    <t>4033</t>
  </si>
  <si>
    <t>4034</t>
  </si>
  <si>
    <t>4041</t>
  </si>
  <si>
    <t>4042</t>
  </si>
  <si>
    <t>4043</t>
  </si>
  <si>
    <t>4044</t>
  </si>
  <si>
    <t>4051</t>
  </si>
  <si>
    <t>4052</t>
  </si>
  <si>
    <t>4053</t>
  </si>
  <si>
    <t>4054</t>
  </si>
  <si>
    <t>4201</t>
  </si>
  <si>
    <t>DIABETES</t>
  </si>
  <si>
    <t>4202</t>
  </si>
  <si>
    <t>4203</t>
  </si>
  <si>
    <t>4204</t>
  </si>
  <si>
    <t>4211</t>
  </si>
  <si>
    <t>4212</t>
  </si>
  <si>
    <t>4213</t>
  </si>
  <si>
    <t>4214</t>
  </si>
  <si>
    <t>4221</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</si>
  <si>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</si>
  <si>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</si>
  <si>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</si>
  <si>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</si>
  <si>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</si>
  <si>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</si>
  <si>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</si>
  <si>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</si>
  <si>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</si>
  <si>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</si>
  <si>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</si>
  <si>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</si>
  <si>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</si>
  <si>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</si>
  <si>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</si>
  <si>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</si>
  <si>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</si>
  <si>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</si>
  <si>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</si>
  <si>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</si>
  <si>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</si>
  <si>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</si>
  <si>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</si>
  <si>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</si>
  <si>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</si>
  <si>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</si>
  <si>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</si>
  <si>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</si>
  <si>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</si>
  <si>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</si>
  <si>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</si>
  <si>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</si>
  <si>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</si>
  <si>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</si>
  <si>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</si>
  <si>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</si>
  <si>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</si>
  <si>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</si>
  <si>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</si>
  <si>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4422</t>
  </si>
  <si>
    <t>4423</t>
  </si>
  <si>
    <t>4424</t>
  </si>
  <si>
    <t>4431</t>
  </si>
  <si>
    <t>4432</t>
  </si>
  <si>
    <t>4433</t>
  </si>
  <si>
    <t>4434</t>
  </si>
  <si>
    <t>4441</t>
  </si>
  <si>
    <t>4442</t>
  </si>
  <si>
    <t>4443</t>
  </si>
  <si>
    <t>4444</t>
  </si>
  <si>
    <t>4451</t>
  </si>
  <si>
    <t>OTHER BLADDER PROCEDURES</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</si>
  <si>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</si>
  <si>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</si>
  <si>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</si>
  <si>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</si>
  <si>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</si>
  <si>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</si>
  <si>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</si>
  <si>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</si>
  <si>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</si>
  <si>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</si>
  <si>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</si>
  <si>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</si>
  <si>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</si>
  <si>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</si>
  <si>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</si>
  <si>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</si>
  <si>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</si>
  <si>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</si>
  <si>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</si>
  <si>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</si>
  <si>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</si>
  <si>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</si>
  <si>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</si>
  <si>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</si>
  <si>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</si>
  <si>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</si>
  <si>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</si>
  <si>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</si>
  <si>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</si>
  <si>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</si>
  <si>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</si>
  <si>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</si>
  <si>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</si>
  <si>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</si>
  <si>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</si>
  <si>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</si>
  <si>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</si>
  <si>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</si>
  <si>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</si>
  <si>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</si>
  <si>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</si>
  <si>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</si>
  <si>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</si>
  <si>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</si>
  <si>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</si>
  <si>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</si>
  <si>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</si>
  <si>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</si>
  <si>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</si>
  <si>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</si>
  <si>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</si>
  <si>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</si>
  <si>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</si>
  <si>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</si>
  <si>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</si>
  <si>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</si>
  <si>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4832</t>
  </si>
  <si>
    <t>4833</t>
  </si>
  <si>
    <t>4834</t>
  </si>
  <si>
    <t>4841</t>
  </si>
  <si>
    <t>4842</t>
  </si>
  <si>
    <t>4843</t>
  </si>
  <si>
    <t>4844</t>
  </si>
  <si>
    <t>5001</t>
  </si>
  <si>
    <t>MALIGNANCY, MALE REPRODUCTIVE SYSTEM</t>
  </si>
  <si>
    <t>5002</t>
  </si>
  <si>
    <t>5003</t>
  </si>
  <si>
    <t>5004</t>
  </si>
  <si>
    <t>5011</t>
  </si>
  <si>
    <t>MALE REPRODUCTIVE SYSTEM DIAGNOSES EXCEPT MALIGNANCY</t>
  </si>
  <si>
    <t>5012</t>
  </si>
  <si>
    <t>5013</t>
  </si>
  <si>
    <t>5014</t>
  </si>
  <si>
    <t>5101</t>
  </si>
  <si>
    <t>5102</t>
  </si>
  <si>
    <t>5103</t>
  </si>
  <si>
    <t>5104</t>
  </si>
  <si>
    <t>5111</t>
  </si>
  <si>
    <t>5112</t>
  </si>
  <si>
    <t>5113</t>
  </si>
  <si>
    <t>5114</t>
  </si>
  <si>
    <t>5121</t>
  </si>
  <si>
    <t>5122</t>
  </si>
  <si>
    <t>5123</t>
  </si>
  <si>
    <t>5124</t>
  </si>
  <si>
    <t>5131</t>
  </si>
  <si>
    <t>5132</t>
  </si>
  <si>
    <t>5133</t>
  </si>
  <si>
    <t>5134</t>
  </si>
  <si>
    <t>5141</t>
  </si>
  <si>
    <t>FEMALE REPRODUCTIVE SYSTEM RECONSTRUCTIVE PROCEDURES</t>
  </si>
  <si>
    <t>5142</t>
  </si>
  <si>
    <t>5143</t>
  </si>
  <si>
    <t>5144</t>
  </si>
  <si>
    <t>5171</t>
  </si>
  <si>
    <t>5172</t>
  </si>
  <si>
    <t>5173</t>
  </si>
  <si>
    <t>5174</t>
  </si>
  <si>
    <t>5181</t>
  </si>
  <si>
    <t>5182</t>
  </si>
  <si>
    <t>5183</t>
  </si>
  <si>
    <t>5184</t>
  </si>
  <si>
    <t>5191</t>
  </si>
  <si>
    <t>5192</t>
  </si>
  <si>
    <t>5193</t>
  </si>
  <si>
    <t>5194</t>
  </si>
  <si>
    <t>5301</t>
  </si>
  <si>
    <t>FEMALE REPRODUCTIVE SYSTEM MALIGNANCY</t>
  </si>
  <si>
    <t>5302</t>
  </si>
  <si>
    <t>5303</t>
  </si>
  <si>
    <t>5304</t>
  </si>
  <si>
    <t>5311</t>
  </si>
  <si>
    <t>FEMALE REPRODUCTIVE SYSTEM INFECTIONS</t>
  </si>
  <si>
    <t>5312</t>
  </si>
  <si>
    <t>5313</t>
  </si>
  <si>
    <t>5314</t>
  </si>
  <si>
    <t>5321</t>
  </si>
  <si>
    <t>5322</t>
  </si>
  <si>
    <t>5323</t>
  </si>
  <si>
    <t>5324</t>
  </si>
  <si>
    <t>5391</t>
  </si>
  <si>
    <t>Obstetrics</t>
  </si>
  <si>
    <t>5392</t>
  </si>
  <si>
    <t>5393</t>
  </si>
  <si>
    <t>5394</t>
  </si>
  <si>
    <t>5401</t>
  </si>
  <si>
    <t>5402</t>
  </si>
  <si>
    <t>5403</t>
  </si>
  <si>
    <t>5404</t>
  </si>
  <si>
    <t>5411</t>
  </si>
  <si>
    <t>5412</t>
  </si>
  <si>
    <t>5413</t>
  </si>
  <si>
    <t>5414</t>
  </si>
  <si>
    <t>5421</t>
  </si>
  <si>
    <t>5422</t>
  </si>
  <si>
    <t>5423</t>
  </si>
  <si>
    <t>5424</t>
  </si>
  <si>
    <t>5431</t>
  </si>
  <si>
    <t>5432</t>
  </si>
  <si>
    <t>5433</t>
  </si>
  <si>
    <t>5434</t>
  </si>
  <si>
    <t>5471</t>
  </si>
  <si>
    <t>5472</t>
  </si>
  <si>
    <t>5473</t>
  </si>
  <si>
    <t>5474</t>
  </si>
  <si>
    <t>5481</t>
  </si>
  <si>
    <t>5482</t>
  </si>
  <si>
    <t>5483</t>
  </si>
  <si>
    <t>5484</t>
  </si>
  <si>
    <t>5601</t>
  </si>
  <si>
    <t>VAGINAL DELIVERY</t>
  </si>
  <si>
    <t>5602</t>
  </si>
  <si>
    <t>5603</t>
  </si>
  <si>
    <t>5604</t>
  </si>
  <si>
    <t>5611</t>
  </si>
  <si>
    <t>5612</t>
  </si>
  <si>
    <t>5613</t>
  </si>
  <si>
    <t>5614</t>
  </si>
  <si>
    <t>5641</t>
  </si>
  <si>
    <t>5642</t>
  </si>
  <si>
    <t>5643</t>
  </si>
  <si>
    <t>5644</t>
  </si>
  <si>
    <t>5661</t>
  </si>
  <si>
    <t>5662</t>
  </si>
  <si>
    <t>5663</t>
  </si>
  <si>
    <t>5664</t>
  </si>
  <si>
    <t>5801</t>
  </si>
  <si>
    <t>Neonate</t>
  </si>
  <si>
    <t>5802</t>
  </si>
  <si>
    <t>5803</t>
  </si>
  <si>
    <t>5804</t>
  </si>
  <si>
    <t>5811</t>
  </si>
  <si>
    <t>NEONATE, TRANSFERRED &lt; 5 DAYS OLD, BORN HERE</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</si>
  <si>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</si>
  <si>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</si>
  <si>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</si>
  <si>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</si>
  <si>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</si>
  <si>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</si>
  <si>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</si>
  <si>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</si>
  <si>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</si>
  <si>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</si>
  <si>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</si>
  <si>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</si>
  <si>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</si>
  <si>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</si>
  <si>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</si>
  <si>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</si>
  <si>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</si>
  <si>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</si>
  <si>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</si>
  <si>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</si>
  <si>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</si>
  <si>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</si>
  <si>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</si>
  <si>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</si>
  <si>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</si>
  <si>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</si>
  <si>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</si>
  <si>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</si>
  <si>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</si>
  <si>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</si>
  <si>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</si>
  <si>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</si>
  <si>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</si>
  <si>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</si>
  <si>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</si>
  <si>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</si>
  <si>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</si>
  <si>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</si>
  <si>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</si>
  <si>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</si>
  <si>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</si>
  <si>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</si>
  <si>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</si>
  <si>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</si>
  <si>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</si>
  <si>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</si>
  <si>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</si>
  <si>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</si>
  <si>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</si>
  <si>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</si>
  <si>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</si>
  <si>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</si>
  <si>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</si>
  <si>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</si>
  <si>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</si>
  <si>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</si>
  <si>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</si>
  <si>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</si>
  <si>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</si>
  <si>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</si>
  <si>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</si>
  <si>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</si>
  <si>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</si>
  <si>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</si>
  <si>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</si>
  <si>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</si>
  <si>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</si>
  <si>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</si>
  <si>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</si>
  <si>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</si>
  <si>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</si>
  <si>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</si>
  <si>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</si>
  <si>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</si>
  <si>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</si>
  <si>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</si>
  <si>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Normal newborn</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</si>
  <si>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</si>
  <si>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</si>
  <si>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</si>
  <si>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</si>
  <si>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</si>
  <si>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</si>
  <si>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</si>
  <si>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</si>
  <si>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</si>
  <si>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</si>
  <si>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</si>
  <si>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</si>
  <si>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</si>
  <si>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</si>
  <si>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</si>
  <si>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</si>
  <si>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</si>
  <si>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</si>
  <si>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</si>
  <si>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</si>
  <si>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</si>
  <si>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</si>
  <si>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</si>
  <si>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</si>
  <si>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</si>
  <si>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</si>
  <si>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</si>
  <si>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</si>
  <si>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</si>
  <si>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</si>
  <si>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</si>
  <si>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</si>
  <si>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</si>
  <si>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</si>
  <si>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</si>
  <si>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</si>
  <si>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</si>
  <si>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</si>
  <si>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</si>
  <si>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</si>
  <si>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</si>
  <si>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</si>
  <si>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</si>
  <si>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</si>
  <si>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</si>
  <si>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</si>
  <si>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</si>
  <si>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</si>
  <si>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SICKLE CELL ANEMIA CRISIS</t>
  </si>
  <si>
    <t>6622</t>
  </si>
  <si>
    <t>6623</t>
  </si>
  <si>
    <t>6624</t>
  </si>
  <si>
    <t>6631</t>
  </si>
  <si>
    <t>6632</t>
  </si>
  <si>
    <t>6633</t>
  </si>
  <si>
    <t>6634</t>
  </si>
  <si>
    <t>6801</t>
  </si>
  <si>
    <t>6802</t>
  </si>
  <si>
    <t>6803</t>
  </si>
  <si>
    <t>6804</t>
  </si>
  <si>
    <t>6811</t>
  </si>
  <si>
    <t>6812</t>
  </si>
  <si>
    <t>6813</t>
  </si>
  <si>
    <t>6814</t>
  </si>
  <si>
    <t>6901</t>
  </si>
  <si>
    <t>ACUTE LEUKEMIA</t>
  </si>
  <si>
    <t>6902</t>
  </si>
  <si>
    <t>6903</t>
  </si>
  <si>
    <t>6904</t>
  </si>
  <si>
    <t>6911</t>
  </si>
  <si>
    <t>6912</t>
  </si>
  <si>
    <t>6913</t>
  </si>
  <si>
    <t>6914</t>
  </si>
  <si>
    <t>6921</t>
  </si>
  <si>
    <t>RADIOTHERAPY</t>
  </si>
  <si>
    <t>6922</t>
  </si>
  <si>
    <t>6923</t>
  </si>
  <si>
    <t>6924</t>
  </si>
  <si>
    <t>6941</t>
  </si>
  <si>
    <t>6942</t>
  </si>
  <si>
    <t>6943</t>
  </si>
  <si>
    <t>6944</t>
  </si>
  <si>
    <t>6951</t>
  </si>
  <si>
    <t>CHEMOTHERAPY FOR ACUTE LEUKEMIA</t>
  </si>
  <si>
    <t>6952</t>
  </si>
  <si>
    <t>6953</t>
  </si>
  <si>
    <t>6954</t>
  </si>
  <si>
    <t>6961</t>
  </si>
  <si>
    <t>OTHER CHEMOTHERAPY</t>
  </si>
  <si>
    <t>6962</t>
  </si>
  <si>
    <t>6963</t>
  </si>
  <si>
    <t>6964</t>
  </si>
  <si>
    <t>7101</t>
  </si>
  <si>
    <t>7102</t>
  </si>
  <si>
    <t>7103</t>
  </si>
  <si>
    <t>7104</t>
  </si>
  <si>
    <t>7111</t>
  </si>
  <si>
    <t>7112</t>
  </si>
  <si>
    <t>7113</t>
  </si>
  <si>
    <t>7114</t>
  </si>
  <si>
    <t>7201</t>
  </si>
  <si>
    <t>7202</t>
  </si>
  <si>
    <t>7203</t>
  </si>
  <si>
    <t>7204</t>
  </si>
  <si>
    <t>7211</t>
  </si>
  <si>
    <t>POST-OPERATIVE, POST-TRAUMATIC, OTHER DEVICE INFECTIONS</t>
  </si>
  <si>
    <t>7212</t>
  </si>
  <si>
    <t>7213</t>
  </si>
  <si>
    <t>7214</t>
  </si>
  <si>
    <t>7221</t>
  </si>
  <si>
    <t>7222</t>
  </si>
  <si>
    <t>7223</t>
  </si>
  <si>
    <t>7224</t>
  </si>
  <si>
    <t>VIRAL ILLNESS</t>
  </si>
  <si>
    <t>7232</t>
  </si>
  <si>
    <t>7233</t>
  </si>
  <si>
    <t>7234</t>
  </si>
  <si>
    <t>7241</t>
  </si>
  <si>
    <t>7242</t>
  </si>
  <si>
    <t>7243</t>
  </si>
  <si>
    <t>7244</t>
  </si>
  <si>
    <t>7401</t>
  </si>
  <si>
    <t>Mental Health</t>
  </si>
  <si>
    <t>7402</t>
  </si>
  <si>
    <t>7403</t>
  </si>
  <si>
    <t>7404</t>
  </si>
  <si>
    <t>7501</t>
  </si>
  <si>
    <t>SCHIZOPHRENIA</t>
  </si>
  <si>
    <t>7502</t>
  </si>
  <si>
    <t>7503</t>
  </si>
  <si>
    <t>7504</t>
  </si>
  <si>
    <t>7511</t>
  </si>
  <si>
    <t>7512</t>
  </si>
  <si>
    <t>7513</t>
  </si>
  <si>
    <t>7514</t>
  </si>
  <si>
    <t>7521</t>
  </si>
  <si>
    <t>7522</t>
  </si>
  <si>
    <t>7523</t>
  </si>
  <si>
    <t>7524</t>
  </si>
  <si>
    <t>7531</t>
  </si>
  <si>
    <t>BIPOLAR DISORDERS</t>
  </si>
  <si>
    <t>7532</t>
  </si>
  <si>
    <t>7533</t>
  </si>
  <si>
    <t>7534</t>
  </si>
  <si>
    <t>7541</t>
  </si>
  <si>
    <t>DEPRESSION EXCEPT MAJOR DEPRESSIVE DISORDER</t>
  </si>
  <si>
    <t>7542</t>
  </si>
  <si>
    <t>7543</t>
  </si>
  <si>
    <t>7544</t>
  </si>
  <si>
    <t>7551</t>
  </si>
  <si>
    <t>7552</t>
  </si>
  <si>
    <t>7553</t>
  </si>
  <si>
    <t>7554</t>
  </si>
  <si>
    <t>7561</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</si>
  <si>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</si>
  <si>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</si>
  <si>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</si>
  <si>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</si>
  <si>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</si>
  <si>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</si>
  <si>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</si>
  <si>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</si>
  <si>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</si>
  <si>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</si>
  <si>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</si>
  <si>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</si>
  <si>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</si>
  <si>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</si>
  <si>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</si>
  <si>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</si>
  <si>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</si>
  <si>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</si>
  <si>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</si>
  <si>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</si>
  <si>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</si>
  <si>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</si>
  <si>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</si>
  <si>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</si>
  <si>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</si>
  <si>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</si>
  <si>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</si>
  <si>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</si>
  <si>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</si>
  <si>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</si>
  <si>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</si>
  <si>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</si>
  <si>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</si>
  <si>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</si>
  <si>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</si>
  <si>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</si>
  <si>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</si>
  <si>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</si>
  <si>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</si>
  <si>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</si>
  <si>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</si>
  <si>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</si>
  <si>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</si>
  <si>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</si>
  <si>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</si>
  <si>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</si>
  <si>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</si>
  <si>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7921</t>
  </si>
  <si>
    <t>7922</t>
  </si>
  <si>
    <t>7923</t>
  </si>
  <si>
    <t>7924</t>
  </si>
  <si>
    <t>7931</t>
  </si>
  <si>
    <t>7932</t>
  </si>
  <si>
    <t>7933</t>
  </si>
  <si>
    <t>7934</t>
  </si>
  <si>
    <t>7941</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</si>
  <si>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</si>
  <si>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</si>
  <si>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</si>
  <si>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</si>
  <si>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</si>
  <si>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</si>
  <si>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</si>
  <si>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</si>
  <si>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</si>
  <si>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</si>
  <si>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</si>
  <si>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</si>
  <si>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</si>
  <si>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</si>
  <si>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</si>
  <si>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</si>
  <si>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</si>
  <si>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</si>
  <si>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</si>
  <si>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</si>
  <si>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</si>
  <si>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</si>
  <si>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</si>
  <si>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</si>
  <si>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8152</t>
  </si>
  <si>
    <t>8153</t>
  </si>
  <si>
    <t>8154</t>
  </si>
  <si>
    <t>8161</t>
  </si>
  <si>
    <t>TOXIC EFFECTS OF NON-MEDICINAL SUBSTANCES</t>
  </si>
  <si>
    <t>8162</t>
  </si>
  <si>
    <t>8163</t>
  </si>
  <si>
    <t>8164</t>
  </si>
  <si>
    <t>8171</t>
  </si>
  <si>
    <t>8172</t>
  </si>
  <si>
    <t>8173</t>
  </si>
  <si>
    <t>8174</t>
  </si>
  <si>
    <t>8411</t>
  </si>
  <si>
    <t>8412</t>
  </si>
  <si>
    <t>8413</t>
  </si>
  <si>
    <t>8414</t>
  </si>
  <si>
    <t>8421</t>
  </si>
  <si>
    <t>8422</t>
  </si>
  <si>
    <t>8423</t>
  </si>
  <si>
    <t>8424</t>
  </si>
  <si>
    <t>8431</t>
  </si>
  <si>
    <t>8432</t>
  </si>
  <si>
    <t>8433</t>
  </si>
  <si>
    <t>8434</t>
  </si>
  <si>
    <t>8441</t>
  </si>
  <si>
    <t>8442</t>
  </si>
  <si>
    <t>8443</t>
  </si>
  <si>
    <t>8444</t>
  </si>
  <si>
    <t>8501</t>
  </si>
  <si>
    <t>Rehab</t>
  </si>
  <si>
    <t>8502</t>
  </si>
  <si>
    <t>8503</t>
  </si>
  <si>
    <t>8504</t>
  </si>
  <si>
    <t>8601</t>
  </si>
  <si>
    <t>REHABILITATION</t>
  </si>
  <si>
    <t>8602</t>
  </si>
  <si>
    <t>8603</t>
  </si>
  <si>
    <t>8604</t>
  </si>
  <si>
    <t>8611</t>
  </si>
  <si>
    <t>8612</t>
  </si>
  <si>
    <t>8613</t>
  </si>
  <si>
    <t>8614</t>
  </si>
  <si>
    <t>8621</t>
  </si>
  <si>
    <t>8622</t>
  </si>
  <si>
    <t>8623</t>
  </si>
  <si>
    <t>8624</t>
  </si>
  <si>
    <t>8631</t>
  </si>
  <si>
    <t>NEONATAL AFTERCARE</t>
  </si>
  <si>
    <t>8632</t>
  </si>
  <si>
    <t>8633</t>
  </si>
  <si>
    <t>8634</t>
  </si>
  <si>
    <t>8901</t>
  </si>
  <si>
    <t>8902</t>
  </si>
  <si>
    <t>8903</t>
  </si>
  <si>
    <t>8904</t>
  </si>
  <si>
    <t>8921</t>
  </si>
  <si>
    <t>8922</t>
  </si>
  <si>
    <t>8923</t>
  </si>
  <si>
    <t>8924</t>
  </si>
  <si>
    <t>8931</t>
  </si>
  <si>
    <t>8932</t>
  </si>
  <si>
    <t>8933</t>
  </si>
  <si>
    <t>8934</t>
  </si>
  <si>
    <t>8941</t>
  </si>
  <si>
    <t>8942</t>
  </si>
  <si>
    <t>8943</t>
  </si>
  <si>
    <t>8944</t>
  </si>
  <si>
    <t>9101</t>
  </si>
  <si>
    <t>CRANIOTOMY FOR MULTIPLE SIGNIFICANT TRAUMA</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</si>
  <si>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</si>
  <si>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</si>
  <si>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</si>
  <si>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</si>
  <si>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</si>
  <si>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</si>
  <si>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</si>
  <si>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</si>
  <si>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</si>
  <si>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</si>
  <si>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</si>
  <si>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</si>
  <si>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</si>
  <si>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</si>
  <si>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</si>
  <si>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</si>
  <si>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</si>
  <si>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</si>
  <si>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</si>
  <si>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</si>
  <si>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</si>
  <si>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</si>
  <si>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</si>
  <si>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</si>
  <si>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</si>
  <si>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</si>
  <si>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</si>
  <si>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</si>
  <si>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PRINCIPAL DIAGNOSIS INVALID AS DISCHARGE DIAGNOSIS</t>
  </si>
  <si>
    <t>Ungroupable</t>
  </si>
  <si>
    <t>9560</t>
  </si>
  <si>
    <t>UNGROUPABLE</t>
  </si>
  <si>
    <t>All Other</t>
  </si>
  <si>
    <t>Provider Name</t>
  </si>
  <si>
    <t>Provider Cost-to-Charge Ratio</t>
  </si>
  <si>
    <t>None</t>
  </si>
  <si>
    <t>Level I</t>
  </si>
  <si>
    <t>010133800</t>
  </si>
  <si>
    <t>010108700</t>
  </si>
  <si>
    <t>010003000</t>
  </si>
  <si>
    <t>Non-Par</t>
  </si>
  <si>
    <t>Value</t>
  </si>
  <si>
    <r>
      <t>This DRG Payment Calculator for SFY 2024-2025 is based on APR DRG version 41 and payment system parameters and additional payment system updates specified in the SFY 2024-2025 General Appropriations Act (GAA), including:
▪</t>
    </r>
    <r>
      <rPr>
        <b/>
        <sz val="10"/>
        <color theme="1"/>
        <rFont val="Arial"/>
        <family val="2"/>
      </rPr>
      <t xml:space="preserve"> Service Adjustor:</t>
    </r>
    <r>
      <rPr>
        <sz val="10"/>
        <color theme="1"/>
        <rFont val="Arial"/>
        <family val="2"/>
      </rPr>
      <t xml:space="preserve"> A service policy adjustor of 1.419 for SOIs 1 and 2, 2.049 for SOI 3, and 2.363 for SOI 4 for the Obstetrics and Normal Newborn service lines. 
▪ </t>
    </r>
    <r>
      <rPr>
        <b/>
        <sz val="10"/>
        <color theme="1"/>
        <rFont val="Arial"/>
        <family val="2"/>
      </rPr>
      <t>Children's Hospital Add-on Payments:</t>
    </r>
    <r>
      <rPr>
        <sz val="10"/>
        <color theme="1"/>
        <rFont val="Arial"/>
        <family val="2"/>
      </rPr>
      <t xml:space="preserve"> Per-discharge add-on payments were calculated for High Medicaid IP Utilization hospitals by distributing $84,886,650 to qualifying hospitals proportionately based on each hospitals' total of Simulated DRG and Trauma Add-on payments and Simulated EAPG payments from the budget neutral (baseline) simulations.
▪ </t>
    </r>
    <r>
      <rPr>
        <b/>
        <sz val="10"/>
        <color theme="1"/>
        <rFont val="Arial"/>
        <family val="2"/>
      </rPr>
      <t xml:space="preserve">Non-Participating Hospital Base Rate: </t>
    </r>
    <r>
      <rPr>
        <sz val="10"/>
        <color theme="1"/>
        <rFont val="Arial"/>
        <family val="2"/>
      </rPr>
      <t>The standardized APR DRG base rate for non-participating hospitals was calculated to maintain the differential in the participating vs. non-participating base rate from the SFY 2023-2024 APR DRG based payment system.</t>
    </r>
  </si>
  <si>
    <r>
      <t xml:space="preserve">The DRG Payment Calculator should not be used for purposes of validating provider enrollment. </t>
    </r>
    <r>
      <rPr>
        <sz val="10"/>
        <color theme="1"/>
        <rFont val="Arial"/>
        <family val="2"/>
      </rPr>
      <t xml:space="preserve">The Agency for Health Care Administration provides information about enrolled and pending providers to Medicaid Health Plans at </t>
    </r>
    <r>
      <rPr>
        <u/>
        <sz val="10"/>
        <color theme="1"/>
        <rFont val="Arial"/>
        <family val="2"/>
      </rPr>
      <t>https://portal.flmmis.com/FLPublic/Provider_ManagedCare/Provider_ManagedCare_Registration/tabId/77/Default.aspx?linkid=pml</t>
    </r>
    <r>
      <rPr>
        <sz val="10"/>
        <color theme="1"/>
        <rFont val="Arial"/>
        <family val="2"/>
      </rPr>
      <t>.</t>
    </r>
  </si>
  <si>
    <t>This DRG Payment Calculator is designed to assist interested parties with the calculation of payments for inpatient hospital stays covered by Florida Medicaid's fee-for-service program and reimbursed through Florida's DRG-based payment system, as defined in Attachment 4.19-A of Florida’s Title XIX State Plan. This version of the DRG Payment Calculator is intended to calculate payments for inpatient hospital stays with dates of discharge from July 1, 2024 through June 30, 2025.</t>
  </si>
  <si>
    <t>This DRG Payment Calculator is provided for illustration purposes only. This DRG Payment Calculator does not capture all the editing and pricing complexity of the Florida Medicaid Management Information System (FMMIS). In cases of differences in calculated payment between this DRG Payment Calculator and FMMIS, the FMMIS claims processing system should be assumed to be correct.</t>
  </si>
  <si>
    <r>
      <t xml:space="preserve">For more information about the calculation of payments for inpatient hospital stays covered by Florida Medicaid's fee-for-service program and reimbursed through Florida's DRG-based payment system, please see Attachment 4.19-A of Florida’s Title XIX State Plan, the "Hospital Rates" page on the Agency for Health Care Administration website at </t>
    </r>
    <r>
      <rPr>
        <u/>
        <sz val="10"/>
        <rFont val="Arial"/>
        <family val="2"/>
      </rPr>
      <t>https://ahca.myflorida.com/medicaid/cost_reim/hospital_rates.shtml</t>
    </r>
    <r>
      <rPr>
        <sz val="10"/>
        <rFont val="Arial"/>
        <family val="2"/>
      </rPr>
      <t xml:space="preserve">, or the Florida Medicaid Web Portal at </t>
    </r>
    <r>
      <rPr>
        <u/>
        <sz val="10"/>
        <rFont val="Arial"/>
        <family val="2"/>
      </rPr>
      <t>http://portal.flmmis.com/flpublic/</t>
    </r>
    <r>
      <rPr>
        <sz val="10"/>
        <rFont val="Arial"/>
        <family val="2"/>
      </rPr>
      <t xml:space="preserve">. 
Questions related to Florida's DRG-based payment system may also be submitted to the Agency through the email address </t>
    </r>
    <r>
      <rPr>
        <u/>
        <sz val="10"/>
        <rFont val="Arial"/>
        <family val="2"/>
      </rPr>
      <t>Medicaid_Hospital_Issues@ahca.myflorida.com.</t>
    </r>
  </si>
  <si>
    <r>
      <t xml:space="preserve">The 3M™ All Patient Refined Diagnosis Related Group (APR DRG) assigned to the hospital stay by FMMIS must be entered by the user to calculate payment. Many hospitals purchase APR DRG grouping software from 3M Health Information Systems, which allows them to determine the APR DRG for inpatient hospital stays. If a hospital in Florida does not license this software, 3M makes available a website that may be used to determine the APR DRG for inpatient hospital stays. Hospitals may contact the Agency at </t>
    </r>
    <r>
      <rPr>
        <u/>
        <sz val="10"/>
        <rFont val="Arial"/>
        <family val="2"/>
      </rPr>
      <t>Medicaid_Hospital_Issues@ahca.myflorida.com</t>
    </r>
    <r>
      <rPr>
        <sz val="10"/>
        <rFont val="Arial"/>
        <family val="2"/>
      </rPr>
      <t xml:space="preserve"> to obtain more information about this 3M website. For more information about APR DRGs, please contact 3M Health Information Systems. </t>
    </r>
  </si>
  <si>
    <t>Reports are produced, in part, by using 3M Company’s proprietary computer software created, owned and licensed by 3M Company. All copyrights in and to the 3M™ Software are owned by 3M Company or its affiliates. All rights reserved.</t>
  </si>
  <si>
    <t>Portions of these documents have been reproduced with permission of 3M Company. © 2024 3M. All Rights Reserved.</t>
  </si>
  <si>
    <t>Florida Medicaid DRG Payment Calculator</t>
  </si>
  <si>
    <t>Table of Contents</t>
  </si>
  <si>
    <t>SFY 2024 - 2025</t>
  </si>
  <si>
    <t>Calculator Instructions and Supplemental Documentation</t>
  </si>
  <si>
    <t>The "Calculator Instructions" worksheet provides detailed instructions for using the DRG Payment Calculator, as well as supplemental documentation for certain values reported in the "Interactive DRG Calculator" worksheet.</t>
  </si>
  <si>
    <t>Interactive DRG Calculator</t>
  </si>
  <si>
    <t>The "Interactive DRG Calculator" worksheet is designed to allow a user to calculate payments for inpatient hospital stays covered by Florida Medicaid's fee-for-service program and reimbursed through Florida's DRG-based payment system, as defined in Attachment 4.19-A of Florida’s Title XIX State Plan. This version of the DRG Calculator is intended to calculate payments for inpatient hospital stays with dates of discharge from July 1, 2024 through June 30, 2025.</t>
  </si>
  <si>
    <t>The "DRG Table" worksheet contains a list of the APR DRG version 41 codes, descriptions, categorizations, and associated payment system parameters.</t>
  </si>
  <si>
    <t>The "Provider Table" worksheet contains a list of active inpatient hospital providers with signed agreements to participate in Florida Medicaid's fee-for-service program, names, categorizations, and associated payment system parameters. This worksheet also includes payment system parameters for in-state or out-of-state inpatient hospital providers that do not have signed agreements to participate in Florida Medicaid's fee-for-service program.</t>
  </si>
  <si>
    <t>General Instructions</t>
  </si>
  <si>
    <t>The fields highlighted in green need to be populated by the user. The calculator populates values associated with the user-defined APR DRG code and provider Medicaid ID, and then it calculates the Medicaid allowed and payment amounts for the hospital stay.</t>
  </si>
  <si>
    <t>Cell Locations</t>
  </si>
  <si>
    <t>Field Name</t>
  </si>
  <si>
    <t>Information About the Hospital Stay (Enter by the User)</t>
  </si>
  <si>
    <t>Is this inpatient stay covered and paid via DRG?</t>
  </si>
  <si>
    <t>Used to indicate if the inpatient hospital stay is covered and qualifies for DRG-based payment</t>
  </si>
  <si>
    <t>The hospital billed amount (Field Locator 47 on the UB-04 paper claim form)</t>
  </si>
  <si>
    <t>Equal to the discharge date minus the admit date, unless discharge date equals admit date, in which case length of stay is equal to 1.</t>
  </si>
  <si>
    <t>The number of days payable by Florida Medicaid's fee-for-service program. In most cases, this will equal the full length of stay. The Medicaid eligible days should never be greater than the length of stay. Stays with non-covered days can occur in the following scenarios:
- Recipient is an undocumented non-citizen (for which only emergency services are reimbursed)
- Recipient exhausted his/her 45-day benefit limit prior to admission (in which case only emergency services are reimbursed)
- Recipient is dually eligible for Medicare and Medicaid and exhausts his/her Medicare Part A benefits during an inpatient admission
- Recipient is in the Medically Needy eligibility category and incurs enough healthcare costs to qualify for Medicaid during an inpatient admission</t>
  </si>
  <si>
    <t>Is the patient discharge status code 02, 05, 65, 66, 82, 85, 93, or 94?</t>
  </si>
  <si>
    <t>Enter "Yes" if the patient discharge status code is "02", "05", "65", "66", "82", "85", "93", or "94", indicating that the patient was transferred to another acute care hospital. Otherwise, enter "No".</t>
  </si>
  <si>
    <t>The age of the patient in years, entered as a numerical value. If the patient is less than one year old, a value of zero should be entered. This field is used in the determination of whether or not a claim qualifies for the age adjustor and the marginal cost factor to be applied in the calculation of outlier payments, if applicable.</t>
  </si>
  <si>
    <t>Prior payments (other payer amounts)</t>
  </si>
  <si>
    <t>The amount paid by other payers prior to Medicaid receiving the claim. This does not include payments by Medicare. For recipients dually eligible for Medicare and Medicaid for which Medicare is the primary payer, the claim submitted to Medicaid is called a "crossover" claim. Crossover claims do not qualify for DRG-based payment.</t>
  </si>
  <si>
    <t>The amount of patient liability, if applicable</t>
  </si>
  <si>
    <t>E16</t>
  </si>
  <si>
    <t>The nine-digit Medicaid provider ID. If the provider does not have a signed agreement to participate in Florida Medicaid's fee-for-service program, "Non-Par" should be entered.</t>
  </si>
  <si>
    <t>E17</t>
  </si>
  <si>
    <t>APR DRG code (version 41)</t>
  </si>
  <si>
    <t>Four digit number consisting of a 3-digit base DRG code followed by a 1-digit severity of illness code. No hyphen or other separator should be entered between the base DRG and the severity of illness codes.
In state fiscal year 2024-2025, the APR DRG version is 41.0.</t>
  </si>
  <si>
    <t>General Payment System Parameters</t>
  </si>
  <si>
    <t>E19</t>
  </si>
  <si>
    <t>The outlier loss threshold is $60,000.</t>
  </si>
  <si>
    <t>E20</t>
  </si>
  <si>
    <t>Age cut-off for age policy adjustor and outlier marginal cost percentage</t>
  </si>
  <si>
    <t>The age cut-off for the age policy adjustor and enhanced outlier marginal cost percentage is 21.</t>
  </si>
  <si>
    <t>DRG Information and Payment System Parameters</t>
  </si>
  <si>
    <t>E22</t>
  </si>
  <si>
    <t>Base DRG description</t>
  </si>
  <si>
    <t>Description for the base DRG code, populated from the "DRG Table" worksheet based on the APR DRG code entered in cell E17.</t>
  </si>
  <si>
    <t>E23</t>
  </si>
  <si>
    <t>3M™ national traditional relative weight re-centered to Florida Medicaid</t>
  </si>
  <si>
    <t>3M national traditional relative weight that has been re-centered for Florida Medicaid, populated from the "DRG Table" worksheet based on the APR DRG code entered in cell E17.</t>
  </si>
  <si>
    <t>E24</t>
  </si>
  <si>
    <t>If the DRG service line is Obstetrics or Normal Newborn, then the service adjustor is populated from the "DRG Table" worksheet based on the APR DRG code entered in cell E17. If the DRG service line is neither Obstetrics nor Normal Newborn, the service adjustor is 1.000.</t>
  </si>
  <si>
    <t>E25</t>
  </si>
  <si>
    <t>If the patient age in years is under 21, then the age adjustor is populated from the "DRG Table" worksheet based on the APR DRG code entered in cell E17. If the patient age in years is not under 21, the age adjustor is 1.000.</t>
  </si>
  <si>
    <t>E26</t>
  </si>
  <si>
    <t>3M™ national untrimmed arithmetic average length of stay</t>
  </si>
  <si>
    <t>3M™ national untrimmed arithmetic average length of stay (ALOS) for the APR DRG code. Populated from the "DRG Table" worksheet based on the APR DRG code entered in cell E17.</t>
  </si>
  <si>
    <t>E27</t>
  </si>
  <si>
    <t>DRG service line</t>
  </si>
  <si>
    <t>The DRG service line for the APR DRG code, populated from the "DRG Table" worksheet based on the APR DRG code entered in cell E17. This is the pediatric service line if the patient age in years is under 21 or the adult service line if the patient age in years is not under 21.</t>
  </si>
  <si>
    <t>E28</t>
  </si>
  <si>
    <t>The marginal cost percentage is used in the calculation of DRG outlier payments. It is 80% if the inpatient hospital stay is assigned to the Neonate, Pediatric, or Transplant Pediatric service line and the APR DRG Severity of Illness is 3 or 4. Otherwise, the marginal cost percentage is 60%.</t>
  </si>
  <si>
    <t>Provider Information and Payment System Parameters</t>
  </si>
  <si>
    <t>E30</t>
  </si>
  <si>
    <t>Provider name</t>
  </si>
  <si>
    <t>The provider name, populated from the "Provider Table" worksheet based on the provider Medicaid ID entered in cell E16</t>
  </si>
  <si>
    <t>E31</t>
  </si>
  <si>
    <t>DRG base rate</t>
  </si>
  <si>
    <t>The DRG base rate for the provider, pulled from the "Provider Table" worksheet.</t>
  </si>
  <si>
    <t>E32</t>
  </si>
  <si>
    <t>Provider-specific cost-to-charge ratio</t>
  </si>
  <si>
    <t>The provider-specific cost-to-charge ratio (CCR), which is used to calculate outlier payments. Non-participating hospitals are assigned the statewide average CCR. Populated from the "Provider Table" worksheet based on the provider Medicaid ID entered in cell E16.</t>
  </si>
  <si>
    <t>E33</t>
  </si>
  <si>
    <t>Hospital-specific DRG case-mix</t>
  </si>
  <si>
    <t>The hospital-specific case-mix, which is used for the children's hospital add-on payment calculation.</t>
  </si>
  <si>
    <t>E34</t>
  </si>
  <si>
    <t>Provider category</t>
  </si>
  <si>
    <t>The provider category for the purposes of determining the applicable provider policy adjustor. Claims from rural hospitals (as defined in section 395.602, F.S.), freestanding rehabilitation hospitals, long term acute care hospitals, and high Medicaid inpatient utilization hospitals qualify for a provider policy adjustor. Populated from the "Provider Table" worksheet based on the provider Medicaid ID entered in cell E16.</t>
  </si>
  <si>
    <t>E35</t>
  </si>
  <si>
    <t>Provider average per discharge children's hospital add-on payment</t>
  </si>
  <si>
    <t>The average amount to be paid per inpatient stay for providers that qualify for the children's hospital add-on payments.</t>
  </si>
  <si>
    <t>E36</t>
  </si>
  <si>
    <t>The applicable provider policy adjustor based on the assigned provider category, populated from the "Provider Table" worksheet based on the provider Medicaid ID entered in cell E16.</t>
  </si>
  <si>
    <t>E37</t>
  </si>
  <si>
    <t>Trauma rate enhancement percentage</t>
  </si>
  <si>
    <t>Hospitals qualifying as Level I trauma, Level II trauma or pediatric trauma facilities receive a trauma hospital rate enhancement. Populated from the "Provider Table" worksheet based on the provider Medicaid ID entered in cell E16.</t>
  </si>
  <si>
    <t>Payment Calculations</t>
  </si>
  <si>
    <t>E39</t>
  </si>
  <si>
    <t>The maximum of the service, age and provider policy adjustors.</t>
  </si>
  <si>
    <t>E40</t>
  </si>
  <si>
    <t>Pre-transfer DRG base payment</t>
  </si>
  <si>
    <t>The DRG base payment before transfer adjustment, if applicable.</t>
  </si>
  <si>
    <t>E41</t>
  </si>
  <si>
    <t>Transfer payment adjustment</t>
  </si>
  <si>
    <t>A transfer adjustment is applied to the DRG base payment if the base DRG code is not equal to 580 or 581, the discharge status code indicates that the patient was transferred to another acute care hospital, and the (length of stay + 1) is not greater than the 3M™ national untrimmed arithmetic average length of stay.</t>
  </si>
  <si>
    <t>E45</t>
  </si>
  <si>
    <t>DRG outlier payment</t>
  </si>
  <si>
    <t>Inpatient hospital stays qualify for a DRG outlier payment if the estimated cost of the stay is greater than the DRG base payment plus the outlier loss threshold. If applicable, the DRG outlier payment is made in addition to the DRG base payment.</t>
  </si>
  <si>
    <t>E50</t>
  </si>
  <si>
    <t>Non-covered days payment adjustment</t>
  </si>
  <si>
    <t>The DRG base and outlier payments are reduced if Medicaid payment eligible days are less than the length of stay.</t>
  </si>
  <si>
    <t>E56</t>
  </si>
  <si>
    <t>Charge cap payment adjustment</t>
  </si>
  <si>
    <t>A charge cap adjustment applies if the DRG base and outlier payments after application of the non-covered day adjustment are greater than the submitted charges.</t>
  </si>
  <si>
    <t>E62</t>
  </si>
  <si>
    <t>Children's hospital add-on payment</t>
  </si>
  <si>
    <t>The children's hospital add-on payment is calculated by dividing the 3M™ national traditional relative weight re-centered to Florida Medicaid by the provider casemix and then multiplying by the provider average per discharge children's hospital add-on payment amount.</t>
  </si>
  <si>
    <t>Trauma rate enhancement payment</t>
  </si>
  <si>
    <t>Trauma rate enhancement payment is calculated by multiplying the DRG base payment (after application of the transfer policy, non-covered days payment adjustment, and charge cap adjustment) by the trauma rate enhancement percentage.</t>
  </si>
  <si>
    <t>E69</t>
  </si>
  <si>
    <t>Final allowed amount</t>
  </si>
  <si>
    <t>The final allowed amount is the Medicaid payment amount before considering copayments and payments made by other payers. The allowed amount is equal to the sum of DRG base payment and DRG outlier payment (after application of the transfer policy, non-covered days payment adjustment, and charge cap adjustment), plus the children's hospital add-on payment and the trauma supplemental payment.</t>
  </si>
  <si>
    <t>E72</t>
  </si>
  <si>
    <t>Final payment amount</t>
  </si>
  <si>
    <t>The final payment amount equals the final allowed amount minus copayments and payments made by other payers.</t>
  </si>
  <si>
    <t>Indicates a value to be input by the user</t>
  </si>
  <si>
    <t>Indicates a Florida Medicaid payment policy parameter</t>
  </si>
  <si>
    <t>Additional Notes</t>
  </si>
  <si>
    <t>INFORMATION ABOUT THE HOSPITAL STAY (ENTERED BY THE USER)</t>
  </si>
  <si>
    <t>Indicates if this stay qualifies for a DRG-based payment</t>
  </si>
  <si>
    <t>UB-04 Field Locator 47</t>
  </si>
  <si>
    <t>Used for transfer pricing and non-covered days payment adjustments</t>
  </si>
  <si>
    <t>Used for non-covered days payment adjustments</t>
  </si>
  <si>
    <t>Used for transfer payment adjustments</t>
  </si>
  <si>
    <t>Used for age policy adjustor and outlier marginal cost percentage</t>
  </si>
  <si>
    <t>UB-04 Field Locator 54</t>
  </si>
  <si>
    <t>9-digit provider Medicaid ID or "Non-Par"; used for look ups to the provider table</t>
  </si>
  <si>
    <t>4-digit with base DRG and SOI; used for look ups to DRG table</t>
  </si>
  <si>
    <t>GENERAL PAYMENT SYSTEM PARAMETERS</t>
  </si>
  <si>
    <t>Used for DRG outlier payment</t>
  </si>
  <si>
    <t>Used for age policy adjustor and enhanced outlier marginal cost percentage</t>
  </si>
  <si>
    <t>DRG INFORMATION AND PAYMENT SYSTEM PARAMETERS</t>
  </si>
  <si>
    <t>Look up from DRG Table; used for DRG base payment</t>
  </si>
  <si>
    <t>Look up from DRG Table if the patient age is under 21; used for DRG base payment</t>
  </si>
  <si>
    <t>Look up from DRG Table; used for transfer payment adjustment</t>
  </si>
  <si>
    <t>Look up from DRG Table based on the patient age</t>
  </si>
  <si>
    <t>Equal to 80% for hospital stays assigned to "Neonate", "Pediatric" or "Transplant Pediatric" service line and DRG severity of illness 3 or 4; else equal to 60%</t>
  </si>
  <si>
    <t>PROVIDER INFORMATION AND PAYMENT SYSTEM PARAMETERS</t>
  </si>
  <si>
    <t>Look up from Provider Table; used for DRG outlier payment</t>
  </si>
  <si>
    <t>Look up from Provider Table; used for DRG base payment</t>
  </si>
  <si>
    <t>Look up from Provider Table; used for trauma rate enhancement payment</t>
  </si>
  <si>
    <t>Max of E24, E25, or E36</t>
  </si>
  <si>
    <t>E31 x E23 x E39</t>
  </si>
  <si>
    <t>Is a transfer adjustment applicable based on discharge status and DRG?</t>
  </si>
  <si>
    <t>If E12 = "No" or DRG is "580" or "581" then "No", else "Yes"</t>
  </si>
  <si>
    <t>Is a transfer adjustment applicable based on length of stay?</t>
  </si>
  <si>
    <t>If (E10 + 1) &lt; E26 then "Yes", else "No"</t>
  </si>
  <si>
    <t>DRG base payment</t>
  </si>
  <si>
    <t>If E42 = "Yes" and E43 = "Yes" then ((E10 + 1) / E26) x E40, else E40</t>
  </si>
  <si>
    <t>DRG OUTLIER PAYMENT</t>
  </si>
  <si>
    <t>E9 x E32</t>
  </si>
  <si>
    <t>Estimated hospital loss</t>
  </si>
  <si>
    <t>Max of (E46 - E44) or $0</t>
  </si>
  <si>
    <t>Is the estimated hospital loss greater than the outlier loss threshold?</t>
  </si>
  <si>
    <t>If E47 &gt; E19 then "Yes", else "No"</t>
  </si>
  <si>
    <t>Max of (E47 - E19) x E28 or $0</t>
  </si>
  <si>
    <t>Are covered days less than length of stay?</t>
  </si>
  <si>
    <t>If E11 &lt; E10 then "Yes", else "No"</t>
  </si>
  <si>
    <t>If E51 = "Yes" then E11 / E10, else 1.0</t>
  </si>
  <si>
    <t>Non-covered day adjusted DRG base payment</t>
  </si>
  <si>
    <t>E44 x E52</t>
  </si>
  <si>
    <t>Non-covered day adjusted DRG outlier payment</t>
  </si>
  <si>
    <t>E49 x E52</t>
  </si>
  <si>
    <t>Pre-charge cap total DRG payment</t>
  </si>
  <si>
    <t>E53 + E54</t>
  </si>
  <si>
    <t>CHARGE CAP PAYMENT ADJUSTMENT</t>
  </si>
  <si>
    <t>If E55 &gt; E9 then "Yes", else "No"</t>
  </si>
  <si>
    <t>If E57 = "Yes" then E9 / E55, else 1.0</t>
  </si>
  <si>
    <t>E53 x E58</t>
  </si>
  <si>
    <t>Final DRG outlier payment</t>
  </si>
  <si>
    <t>E54 x E58</t>
  </si>
  <si>
    <t>Final total DRG payment</t>
  </si>
  <si>
    <t>E59 + E60</t>
  </si>
  <si>
    <t>CHILDREN'S HOSPITAL ADD-ON PAYMENT</t>
  </si>
  <si>
    <t>Children's hospital add-on case-mix adjustor</t>
  </si>
  <si>
    <t>E23 / E33</t>
  </si>
  <si>
    <t>E35 x E63</t>
  </si>
  <si>
    <t>TRAUMA RATE ENHANCEMENT PAYMENT</t>
  </si>
  <si>
    <t>E59 x E37 (final DRG base payment times trauma rate enhancement percentage)</t>
  </si>
  <si>
    <t>CALCULATION OF FINAL ALLOWED AND PAYMENT AMOUNTS</t>
  </si>
  <si>
    <t>If E68 = "No" then $0, else E61 + E64 + E66 (rounded to two decimal places)</t>
  </si>
  <si>
    <t>Max of (E69 - E70 - E71) or $0</t>
  </si>
  <si>
    <t xml:space="preserve"> SFY 2024 - 2025</t>
  </si>
  <si>
    <r>
      <t>1. National Untrimmed Arithmetic Average Lengths of Stay and National Traditional Relative Weights were calculated by 3M</t>
    </r>
    <r>
      <rPr>
        <sz val="10"/>
        <color theme="1"/>
        <rFont val="Calibri"/>
        <family val="2"/>
      </rPr>
      <t>™</t>
    </r>
    <r>
      <rPr>
        <sz val="10"/>
        <color theme="1"/>
        <rFont val="Arial"/>
        <family val="2"/>
      </rPr>
      <t xml:space="preserve"> Health Information Systems for APR DRG Version 41.</t>
    </r>
  </si>
  <si>
    <t>2. 3M™ National Traditional Relative Weight Re-Centered to Florida Medicaid calculated by dividing the 3M™ National Traditional Relative Weight by 0.82932265801094.</t>
  </si>
  <si>
    <t>3. Portions of these documents have been reproduced with permission of 3M Company. © 2024 3M. All Rights Reserved.</t>
  </si>
  <si>
    <t>APR DRG</t>
  </si>
  <si>
    <t>Base DRG Description</t>
  </si>
  <si>
    <t>3M™ National Untrimmed Arithmetic Average Length of Stay</t>
  </si>
  <si>
    <t>3M™ National Traditional Relative Weight</t>
  </si>
  <si>
    <t>3M™ National Traditional Relative Weight - 
Re-Centered to Florida Medicaid</t>
  </si>
  <si>
    <t>Pediatric 
DRG Service Line</t>
  </si>
  <si>
    <t>Adult 
DRG Service Line</t>
  </si>
  <si>
    <t>Major Diagnostic Category (MDC)</t>
  </si>
  <si>
    <t>MDC Description</t>
  </si>
  <si>
    <t>LIVER TRANSPLANT AND/OR INTESTINAL TRANSPLANT</t>
  </si>
  <si>
    <t/>
  </si>
  <si>
    <t>PRE MDC</t>
  </si>
  <si>
    <t>HEART AND/OR LUNG TRANSPLANT</t>
  </si>
  <si>
    <t>TRACHEOSTOMY WITH MV &gt;96 HOURS WITH EXTENSIVE PROCEDURE</t>
  </si>
  <si>
    <t>TRACHEOSTOMY WITH MV &gt;96 HOURS WITHOUT EXTENSIVE PROCEDURE</t>
  </si>
  <si>
    <t>AUTOLOGOUS BONE MARROW TRANSPLANT</t>
  </si>
  <si>
    <t>0111</t>
  </si>
  <si>
    <t>CHIMERIC ANTIGEN RECEPTOR (CAR) T-CELL AND OTHER IMMUNOTHERAPIES</t>
  </si>
  <si>
    <t>0112</t>
  </si>
  <si>
    <t>0113</t>
  </si>
  <si>
    <t>0114</t>
  </si>
  <si>
    <t>01</t>
  </si>
  <si>
    <t>DISEASES &amp; DISORDERS OF THE NERVOUS SYSTEM</t>
  </si>
  <si>
    <t>OTHER NERVOUS SYSTEM AND RELATED PROCEDURES</t>
  </si>
  <si>
    <t>PERCUTANEOUS INTRACRANIAL AND EXTRACRANIAL VASCULAR PROCEDURES</t>
  </si>
  <si>
    <t>SPINAL DISORDERS AND INJURIES</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</si>
  <si>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</si>
  <si>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</si>
  <si>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</si>
  <si>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</si>
  <si>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</si>
  <si>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</si>
  <si>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</si>
  <si>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</si>
  <si>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</si>
  <si>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</si>
  <si>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</si>
  <si>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ANOXIC AND OTHER SEVERE BRAIN DAMAGE</t>
  </si>
  <si>
    <t>ORBIT AND EYE PROCEDURES</t>
  </si>
  <si>
    <t>02</t>
  </si>
  <si>
    <t>DISEASES &amp; DISORDERS OF THE EYE</t>
  </si>
  <si>
    <t>EYE INFECTIONS AND OTHER EYE DISORDERS</t>
  </si>
  <si>
    <t>MAJOR CRANIAL OR FACIAL BONE PROCEDURES</t>
  </si>
  <si>
    <t>03</t>
  </si>
  <si>
    <t>DISEASES &amp; DISORDERS OF THE EAR, NOSE, MOUTH &amp; THROAT</t>
  </si>
  <si>
    <t>OTHER MAJOR HEAD AND NECK PROCEDURES</t>
  </si>
  <si>
    <t>FACIAL BONE PROCEDURES EXCEPT MAJOR CRANIAL OR FACIAL BONE PROCEDURES</t>
  </si>
  <si>
    <t>CLEFT LIP AND PALATE REPAIR</t>
  </si>
  <si>
    <t>TONSIL AND ADENOID PROCEDURES</t>
  </si>
  <si>
    <t>OTHER EAR, NOSE, MOUTH, THROAT, CRANIOFACIAL, AND NECK PROCEDURES</t>
  </si>
  <si>
    <t>EAR, NOSE, MOUTH, THROAT AND CRANIAL OR FACIAL MALIGNANCIES</t>
  </si>
  <si>
    <t>VERTIGO AND OTHER LABYRINTH DISORDERS</t>
  </si>
  <si>
    <t>DENTAL DISEASES AND DISORDERS</t>
  </si>
  <si>
    <t>OTHER EAR, NOSE, MOUTH, THROAT AND CRANIAL OR FACIAL DIAGNOSES</t>
  </si>
  <si>
    <t>MAJOR RESPIRATORY AND CHEST PROCEDURES</t>
  </si>
  <si>
    <t>04</t>
  </si>
  <si>
    <t>DISEASES &amp; DISORDERS OF THE RESPIRATORY SYSTEM</t>
  </si>
  <si>
    <t>OTHER RESPIRATORY AND CHEST PROCEDURES</t>
  </si>
  <si>
    <t>RESPIRATORY SYSTEM DIAGNOSIS WITH VENTILATOR SUPPORT &gt; 96 HOURS</t>
  </si>
  <si>
    <t>BPD AND OTHER CHRONIC RESPIRATORY DISEASES ARISING IN PERINATAL PERIOD</t>
  </si>
  <si>
    <t>MAJOR CHEST AND RESPIRATORY TRAUMA</t>
  </si>
  <si>
    <t>MAJOR RESPIRATORY INFECTIONS AND INFLAMMATIONS</t>
  </si>
  <si>
    <t>BRONCHIOLITIS AND RSV PNEUMONIA</t>
  </si>
  <si>
    <t>INTERSTITIAL AND ALVEOLAR LUNG DISEASES</t>
  </si>
  <si>
    <t>OTHER RESPIRATORY DIAGNOSES EXCEPT SIGNS, SYMPTOMS AND MISCELLANEOUS DIAGNOSES</t>
  </si>
  <si>
    <t>RESPIRATORY SIGNS, SYMPTOMS AND MISCELLANEOUS DIAGNOSES</t>
  </si>
  <si>
    <t>ACUTE BRONCHITIS AND RELATED SYMPTOMS</t>
  </si>
  <si>
    <t>05</t>
  </si>
  <si>
    <t>DISEASES &amp; DISORDERS OF THE CIRCULATORY SYSTEM</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</si>
  <si>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</si>
  <si>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</si>
  <si>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</si>
  <si>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</si>
  <si>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</si>
  <si>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</si>
  <si>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</si>
  <si>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</si>
  <si>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</si>
  <si>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</si>
  <si>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</si>
  <si>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OTHER PERIPHERAL VASCULAR AND RELATED PROCEDURES</t>
  </si>
  <si>
    <t>ACUTE AND SUBACUTE ENDOCARDITIS</t>
  </si>
  <si>
    <t>CARDIAC ARREST AND SHOCK</t>
  </si>
  <si>
    <t>PERIPHERAL AND OTHER VASCULAR DISORDERS</t>
  </si>
  <si>
    <t>ANGINA PECTORIS AND CORONARY ATHEROSCLEROSIS</t>
  </si>
  <si>
    <t>CARDIAC STRUCTURAL AND VALVULAR DISORDERS</t>
  </si>
  <si>
    <t>CARDIAC ARRHYTHMIA AND CONDUCTION DISORDERS</t>
  </si>
  <si>
    <t>SYNCOPE AND COLLAPSE</t>
  </si>
  <si>
    <t>MALFUNCTION, REACTION, COMPLICATION OF CARDIAC OR VASCULAR DEVICE OR PROCEDURE</t>
  </si>
  <si>
    <t>MAJOR STOMACH, ESOPHAGEAL AND DUODENAL PROCEDURES</t>
  </si>
  <si>
    <t>06</t>
  </si>
  <si>
    <t>DISEASES &amp; DISORDERS OF THE DIGESTIVE SYSTEM</t>
  </si>
  <si>
    <t>OTHER STOMACH, ESOPHAGEAL AND DUODENAL PROCEDURES</t>
  </si>
  <si>
    <t>OTHER SMALL AND LARGE BOWEL PROCEDURES</t>
  </si>
  <si>
    <t>ANAL AND PERINEAL PROCEDURES</t>
  </si>
  <si>
    <t>HERNIA PROCEDURES EXCEPT INGUINAL, FEMORAL AND UMBILICAL</t>
  </si>
  <si>
    <t>INGUINAL, FEMORAL AND UMBILICAL HERNIA PROCEDURES</t>
  </si>
  <si>
    <t>OTHER DIGESTIVE SYSTEM AND ABDOMINAL PROCEDURES</t>
  </si>
  <si>
    <t>PEPTIC ULCER AND GASTRITIS</t>
  </si>
  <si>
    <t>DIVERTICULITIS AND DIVERTICULOSIS</t>
  </si>
  <si>
    <t>MAJOR GASTROINTESTINAL AND PERITONEAL INFECTIONS</t>
  </si>
  <si>
    <t>OTHER GASTROENTERITIS, NAUSEA AND VOMITING</t>
  </si>
  <si>
    <t>MALFUNCTION, REACTION AND COMPLICATION OF GASTROINTESTINAL DEVICE OR PROCEDURE</t>
  </si>
  <si>
    <t>OTHER AND UNSPECIFIED GASTROINTESTINAL HEMORRHAGE</t>
  </si>
  <si>
    <t>MAJOR PANCREAS, LIVER AND SHUNT PROCEDURES</t>
  </si>
  <si>
    <t>07</t>
  </si>
  <si>
    <t>DISEASES &amp; DISORDERS OF THE HEPATOBILIARY SYSTEM &amp; PANCREAS</t>
  </si>
  <si>
    <t>OTHER HEPATOBILIARY, PANCREAS AND ABDOMINAL PROCEDURES</t>
  </si>
  <si>
    <t>HEPATIC COMA AND OTHER MAJOR ACUTE LIVER DISORDERS</t>
  </si>
  <si>
    <t>MALIGNANCY OF HEPATOBILIARY SYSTEM AND PANCREAS</t>
  </si>
  <si>
    <t>DISORDERS OF GALLBLADDER AND BILIARY TRACT</t>
  </si>
  <si>
    <t>DORSAL AND LUMBAR FUSION PROCEDURE FOR CURVATURE OF BACK</t>
  </si>
  <si>
    <t>08</t>
  </si>
  <si>
    <t>DISEASES &amp; DISORDERS OF THE MUSCULOSKELETAL SYSTEM &amp; CONN TISSUE</t>
  </si>
  <si>
    <t>DORSAL AND LUMBAR FUSION PROCEDURE EXCEPT FOR CURVATURE OF BACK</t>
  </si>
  <si>
    <t>HIP AND FEMUR FRACTURE REPAIR</t>
  </si>
  <si>
    <t>OTHER SIGNIFICANT HIP AND FEMUR SURGERY</t>
  </si>
  <si>
    <t>VERTEBRAL AND INTERVERTEBRAL SPINAL PROCEDURES INCLUDING DISC PROCEDURES</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</si>
  <si>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</si>
  <si>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</si>
  <si>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</si>
  <si>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</si>
  <si>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</si>
  <si>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</si>
  <si>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</si>
  <si>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SPINAL FUSION AND OTHER BACK AND NECK PROCEDURES EXCEPT FOR DISC PROCEDURES</t>
  </si>
  <si>
    <t>SHOULDER AND ELBOW JOINT REPLACEMENT</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</si>
  <si>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</si>
  <si>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</si>
  <si>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</si>
  <si>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</si>
  <si>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</si>
  <si>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</si>
  <si>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</si>
  <si>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</si>
  <si>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</si>
  <si>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</si>
  <si>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</si>
  <si>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</si>
  <si>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</si>
  <si>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</si>
  <si>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</si>
  <si>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</si>
  <si>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</si>
  <si>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</si>
  <si>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</si>
  <si>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</si>
  <si>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FRACTURES AND DISLOCATIONS EXCEPT FEMUR, PELVIS AND BACK</t>
  </si>
  <si>
    <t>MUSCULOSKELETAL MALIGNANCY AND PATHOLOGICAL FRACTURE DUE TO MUSCULOSKELETAL MALIGNANCY</t>
  </si>
  <si>
    <t>OSTEOMYELITIS, SEPTIC ARTHRITIS AND OTHER MUSCULOSKELETAL INFECTIONS</t>
  </si>
  <si>
    <t>OTHER BACK AND NECK DISORDERS, FRACTURES AND INJURIES</t>
  </si>
  <si>
    <t>MALFUNCTION, REACTION, COMPLICATION OF ORTHOPEDIC DEVICE OR PROCEDURE</t>
  </si>
  <si>
    <t>OTHER MUSCULOSKELETAL SYSTEM AND CONNECTIVE TISSUE DIAGNOSES</t>
  </si>
  <si>
    <t>SKIN GRAFT FOR SKIN AND SUBCUTANEOUS TISSUE DIAGNOSES</t>
  </si>
  <si>
    <t>09</t>
  </si>
  <si>
    <t>DISEASES &amp; DISORDERS OF THE SKIN, SUBCUTANEOUS TISSUE &amp; BREAST</t>
  </si>
  <si>
    <t>OTHER SKIN, SUBCUTANEOUS TISSUE AND RELATED PROCEDURES</t>
  </si>
  <si>
    <t>CELLULITIS AND OTHER SKIN INFECTIONS</t>
  </si>
  <si>
    <t>CONTUSION, OPEN WOUND AND OTHER TRAUMA TO SKIN AND SUBCUTANEOUS TISSUE</t>
  </si>
  <si>
    <t>OTHER SKIN, SUBCUTANEOUS TISSUE AND BREAST DISORDERS</t>
  </si>
  <si>
    <t>10</t>
  </si>
  <si>
    <t>ENDOCRINE, NUTRITIONAL &amp; METABOLIC DISEASES &amp; DISORDERS</t>
  </si>
  <si>
    <t>THYROID, PARATHYROID AND THYROGLOSSAL PROCEDURES</t>
  </si>
  <si>
    <t>OTHER PROCEDURES FOR ENDOCRINE, NUTRITIONAL AND METABOLIC DISORDERS</t>
  </si>
  <si>
    <t>MALNUTRITION, FAILURE TO THRIVE AND OTHER NUTRITIONAL DISORDERS</t>
  </si>
  <si>
    <t>HYPOVOLEMIA AND RELATED ELECTROLYTE DISORDERS</t>
  </si>
  <si>
    <t>11</t>
  </si>
  <si>
    <t>DISEASES &amp; DISORDERS OF THE KIDNEY &amp; URINARY TRACT</t>
  </si>
  <si>
    <t>KIDNEY AND URINARY TRACT PROCEDURES FOR MALIGNANCY</t>
  </si>
  <si>
    <t>KIDNEY AND URINARY TRACT PROCEDURES FOR NON-MALIGNANCY</t>
  </si>
  <si>
    <t>RENAL DIALYSIS ACCESS DEVICE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</si>
  <si>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</si>
  <si>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</si>
  <si>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</si>
  <si>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</si>
  <si>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</si>
  <si>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</si>
  <si>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</si>
  <si>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</si>
  <si>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12</t>
  </si>
  <si>
    <t>DISEASES &amp; DISORDERS OF THE MALE REPRODUCTIVE SYSTEM</t>
  </si>
  <si>
    <t>PENIS, TESTES AND SCROTAL PROCEDURES</t>
  </si>
  <si>
    <t>OTHER MALE REPRODUCTIVE SYSTEM AND RELATED PROCEDURES</t>
  </si>
  <si>
    <t>PELVIC EVISCERATION, RADICAL HYSTERECTOMY AND OTHER RADICAL GYNECOLOGICAL PROCEDURES</t>
  </si>
  <si>
    <t>13</t>
  </si>
  <si>
    <t>DISEASES &amp; DISORDERS OF THE FEMALE REPRODUCTIVE SYSTEM</t>
  </si>
  <si>
    <t>UTERINE AND ADNEXA PROCEDURES FOR OVARIAN AND ADNEXAL MALIGNANCY</t>
  </si>
  <si>
    <t>UTERINE AND ADNEXA PROCEDURES FOR NON-OVARIAN AND NON-ADNEXAL MALIGNANCY</t>
  </si>
  <si>
    <t>UTERINE AND ADNEXA PROCEDURES FOR NON-MALIGNANCY EXCEPT LEIOMYOMA</t>
  </si>
  <si>
    <t>DILATION AND CURETTAGE FOR NON-OBSTETRIC DIAGNOSES</t>
  </si>
  <si>
    <t>OTHER FEMALE REPRODUCTIVE SYSTEM AND RELATED PROCEDURES</t>
  </si>
  <si>
    <t>UTERINE AND ADNEXA PROCEDURES FOR LEIOMYOMA</t>
  </si>
  <si>
    <t>MENSTRUAL AND OTHER FEMALE REPRODUCTIVE SYSTEM DISORDERS</t>
  </si>
  <si>
    <t>CESAREAN SECTION WITH STERILIZATION</t>
  </si>
  <si>
    <t>14</t>
  </si>
  <si>
    <t>PREGNANCY, CHILDBIRTH &amp; THE PUERPERIUM</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</si>
  <si>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</si>
  <si>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</si>
  <si>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</si>
  <si>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</si>
  <si>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</si>
  <si>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</si>
  <si>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POSTPARTUM AND POST ABORTION DIAGNOSES WITHOUT PROCEDURE</t>
  </si>
  <si>
    <t>ABORTION WITHOUT D&amp;C, ASPIRATION CURETTAGE OR HYSTEROTOMY</t>
  </si>
  <si>
    <t>ANTEPARTUM WITHOUT O.R. PROCEDURE</t>
  </si>
  <si>
    <t>NEONATE, TRANSFERRED &lt; 5 DAYS OLD, NOT BORN HERE</t>
  </si>
  <si>
    <t>15</t>
  </si>
  <si>
    <t>NEWBORNS &amp; OTHER NEONATES WITH CONDTN ORIG IN PERINATAL PERIOD</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</si>
  <si>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</si>
  <si>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</si>
  <si>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</si>
  <si>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</si>
  <si>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</si>
  <si>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</si>
  <si>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</si>
  <si>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</si>
  <si>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</si>
  <si>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</si>
  <si>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</si>
  <si>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</si>
  <si>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</si>
  <si>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</si>
  <si>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</si>
  <si>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</si>
  <si>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</si>
  <si>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</si>
  <si>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</si>
  <si>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</si>
  <si>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</si>
  <si>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</si>
  <si>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</si>
  <si>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</si>
  <si>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</si>
  <si>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</si>
  <si>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SPLENIC PROCEDURES</t>
  </si>
  <si>
    <t>16</t>
  </si>
  <si>
    <t>DISEASES &amp; DISORDERS OF BLOOD, BLOOD FORMING ORGANS, IMMUNOLOG DISORD</t>
  </si>
  <si>
    <t>OTHER PROCEDURES OF BLOOD AND BLOOD-FORMING ORGANS</t>
  </si>
  <si>
    <t>MAJOR HEMATOLOGIC OR IMMUNOLOGIC DIAGNOSES EXCEPT SICKLE CELL CRISIS AND COAGULATION</t>
  </si>
  <si>
    <t>COAGULATION AND PLATELET DISORDERS</t>
  </si>
  <si>
    <t>OTHER ANEMIA AND DISORDERS OF BLOOD AND BLOOD-FORMING ORGANS</t>
  </si>
  <si>
    <t>MAJOR O.R. PROCEDURES FOR LYMPHATIC, HEMATOPOIETIC OR OTHER NEOPLASMS</t>
  </si>
  <si>
    <t>17</t>
  </si>
  <si>
    <t>MYELOPROLIFERATIVE DISEASES &amp; DISORDERS, POORLY DIFFERENTIATED NEOPLASM</t>
  </si>
  <si>
    <t>OTHER  O.R. PROCEDURES FOR LYMPHATIC, HEMATOPOIETIC OR OTHER NEOPLASMS</t>
  </si>
  <si>
    <t>LYMPHOMA, MYELOMA AND NON-ACUTE LEUKEMIA</t>
  </si>
  <si>
    <t>LYMPHATIC AND OTHER MALIGNANCIES AND NEOPLASMS OF UNCERTAIN BEHAVIOR</t>
  </si>
  <si>
    <t>INFECTIOUS AND PARASITIC DISEASES INCLUDING HIV WITH O.R. PROCEDURE</t>
  </si>
  <si>
    <t>18</t>
  </si>
  <si>
    <t>INFECTIOUS &amp; PARASITIC DISEASES, SYSTEMIC OR UNSPECIFIED SITES</t>
  </si>
  <si>
    <t>POST-OPERATIVE, POST-TRAUMA, OTHER DEVICE INFECTIONS WITH O.R. PROCEDURE</t>
  </si>
  <si>
    <t>SEPTICEMIA AND DISSEMINATED INFECTIONS</t>
  </si>
  <si>
    <t>FEVER AND INFLAMMATORY CONDITIONS</t>
  </si>
  <si>
    <t>OTHER INFECTIOUS AND PARASITIC DISEASES</t>
  </si>
  <si>
    <t>MENTAL ILLNESS DIAGNOSIS WITH O.R. PROCEDURE</t>
  </si>
  <si>
    <t>19</t>
  </si>
  <si>
    <t>MENTAL DISEASES &amp; DISORDERS</t>
  </si>
  <si>
    <t>MAJOR DEPRESSIVE DISORDERS AND OTHER OR UNSPECIFIED PSYCHOSES</t>
  </si>
  <si>
    <t>DISORDERS OF PERSONALITY AND IMPULSE CONTROL</t>
  </si>
  <si>
    <t>ADJUSTMENT DISORDERS AND NEUROSES EXCEPT DEPRESSIVE DIAGNOSES</t>
  </si>
  <si>
    <t>ACUTE ANXIETY AND DELIRIUM STATES</t>
  </si>
  <si>
    <t>DRUG AND ALCOHOL ABUSE OR DEPENDENCE, LEFT AGAINST MEDICAL ADVICE</t>
  </si>
  <si>
    <t>20</t>
  </si>
  <si>
    <t>ALCOHOL/DRUG USE &amp; ALCOHOL/DRUG INDUCED ORGANIC MENTAL DISORDERS</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</si>
  <si>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</si>
  <si>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</si>
  <si>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</si>
  <si>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</si>
  <si>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</si>
  <si>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</si>
  <si>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21</t>
  </si>
  <si>
    <t>INJURIES, POISONINGS &amp; TOXIC EFFECTS OF DRUGS</t>
  </si>
  <si>
    <t>MODERATELY EXTENSIVE O.R. PROCEDURES FOR OTHER COMPLICATIONS OF TREATMENT</t>
  </si>
  <si>
    <t>NON-EXTENSIVE O.R. PROCEDURES FOR OTHER COMPLICATIONS OF TREATMENT</t>
  </si>
  <si>
    <t>OTHER INJURY, POISONING AND TOXIC EFFECT DIAGNOSES</t>
  </si>
  <si>
    <t>INTENTIONAL SELF-HARM AND ATTEMPTED SUICIDE</t>
  </si>
  <si>
    <t>EXTENSIVE THIRD DEGREE BURNS WITH SKIN GRAFT</t>
  </si>
  <si>
    <t>BURNS</t>
  </si>
  <si>
    <t>22</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</si>
  <si>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</si>
  <si>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</si>
  <si>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</si>
  <si>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</si>
  <si>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23</t>
  </si>
  <si>
    <t>FACTORS INFLUENCING HLTH STAT &amp; OTHR CONTACTS WITH HLTH SERVCS</t>
  </si>
  <si>
    <t>8511</t>
  </si>
  <si>
    <t>GENDER RELATED PROCEDURES</t>
  </si>
  <si>
    <t>8512</t>
  </si>
  <si>
    <t>8513</t>
  </si>
  <si>
    <t>8514</t>
  </si>
  <si>
    <t>SIGNS, SYMPTOMS AND OTHER FACTORS INFLUENCING HEALTH STATUS</t>
  </si>
  <si>
    <t>OTHER AFTERCARE AND CONVALESCENCE</t>
  </si>
  <si>
    <t>HIV WITH MULTIPLE MAJOR HIV RELATED CONDITIONS</t>
  </si>
  <si>
    <t>HUMAN IMMUNODEFICIENCY VIRUS INFECTIONS</t>
  </si>
  <si>
    <t>24</t>
  </si>
  <si>
    <t>HIV WITH MAJOR HIV RELATED CONDITION</t>
  </si>
  <si>
    <t>HIV WITH MULTIPLE SIGNIFICANT HIV RELATED CONDITIONS</t>
  </si>
  <si>
    <t>HIV WITH ONE SIGNIFICANT HIV CONDITION OR WITHOUT SIGNIFICANT RELATED CONDITIONS</t>
  </si>
  <si>
    <t>25</t>
  </si>
  <si>
    <t>MULTIPLE SIGNIFICANT TRAUMA</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</si>
  <si>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</si>
  <si>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</si>
  <si>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</si>
  <si>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</si>
  <si>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UNRELATED ERROR DRGs</t>
  </si>
  <si>
    <t>MODERATELY EXTENSIVE O.R. PROCEDURE UNRELATED TO PRINCIPAL DIAGNOSIS</t>
  </si>
  <si>
    <t>NON-EXTENSIVE O.R. PROCEDURE UNRELATED TO PRINCIPAL DIAGNOSIS</t>
  </si>
  <si>
    <t>Provider Base ID</t>
  </si>
  <si>
    <t>DRG Standardized Base Rate</t>
  </si>
  <si>
    <t>Provider Policy Adjustor</t>
  </si>
  <si>
    <t>Provider 
Category</t>
  </si>
  <si>
    <t>Provider Average Per-Discharge Children's Hospital Add-On Payment</t>
  </si>
  <si>
    <t>Hospital-Specific DRG Case-Mix</t>
  </si>
  <si>
    <t>Trauma Classification</t>
  </si>
  <si>
    <t>Trauma Rate Enhancement Percentage</t>
  </si>
  <si>
    <t>Rehabilitation</t>
  </si>
  <si>
    <t>Orlando Health South Lake Hospital</t>
  </si>
  <si>
    <t>Non-Participating Hospital</t>
  </si>
  <si>
    <t>121356100</t>
  </si>
  <si>
    <t>PAM Rehabilitation Hospital of Venice</t>
  </si>
  <si>
    <t>122864800</t>
  </si>
  <si>
    <t>Encompass Health Rehab Hosp of Kissimmee</t>
  </si>
  <si>
    <t>122993100</t>
  </si>
  <si>
    <t>Orlando Health Advanced Rehab Institute</t>
  </si>
  <si>
    <t>122747600</t>
  </si>
  <si>
    <t>123421800</t>
  </si>
  <si>
    <t>UF Health Shands Hospitals</t>
  </si>
  <si>
    <t>124046500</t>
  </si>
  <si>
    <t>122850300</t>
  </si>
  <si>
    <t>Reunion Rehabilitation Hospital Jacksonville</t>
  </si>
  <si>
    <t>124128200</t>
  </si>
  <si>
    <t>North Florida Rehabilitation Hospital</t>
  </si>
  <si>
    <t>010320900</t>
  </si>
  <si>
    <t>Melbourne Regional Medical Center</t>
  </si>
  <si>
    <t xml:space="preserve">Calculator Version:  </t>
  </si>
  <si>
    <t xml:space="preserve"> SFY 2024 - 2025, Updated December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</si>
</sst>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_);[Red]\(0.0\)"/>
    <numFmt numFmtId="165" formatCode="&quot;$&quot;#,##0.00"/>
    <numFmt numFmtId="166" formatCode="0.000"/>
    <numFmt numFmtId="167" formatCode="0.0000"/>
    <numFmt numFmtId="168" formatCode="0.00000"/>
    <numFmt numFmtId="169" formatCode="&quot;$&quot;#,##0"/>
    <numFmt numFmtId="170" formatCode="#,##0.0000"/>
  </numFmts>
  <fonts count="23" x14ac:knownFonts="1">
    <font>
      <sz val="11"/>
      <color theme="1"/>
      <name val="Calibri"/>
      <family val="2"/>
      <scheme val="minor"/>
    </font>
    <font>
      <sz val="11"/>
      <color theme="1"/>
      <name val="Calibri"/>
      <family val="2"/>
      <scheme val="minor"/>
    </font>
    <font>
      <sz val="10"/>
      <name val="Arial"/>
      <family val="2"/>
    </font>
    <font>
      <b/>
      <sz val="20"/>
      <color indexed="9"/>
      <name val="Arial"/>
      <family val="2"/>
    </font>
    <font>
      <b/>
      <sz val="12"/>
      <color indexed="9"/>
      <name val="Arial"/>
      <family val="2"/>
    </font>
    <font>
      <b/>
      <sz val="10"/>
      <name val="Arial"/>
      <family val="2"/>
    </font>
    <font>
      <sz val="10"/>
      <color indexed="8"/>
      <name val="Arial Narrow"/>
      <family val="2"/>
    </font>
    <font>
      <b/>
      <i/>
      <sz val="10"/>
      <color indexed="8"/>
      <name val="Arial Narrow"/>
      <family val="2"/>
    </font>
    <font>
      <sz val="10"/>
      <name val="Arial Narrow"/>
      <family val="2"/>
    </font>
    <font>
      <b/>
      <sz val="10"/>
      <name val="Arial Narrow"/>
      <family val="2"/>
    </font>
    <font>
      <sz val="10"/>
      <color indexed="8"/>
      <name val="Arial"/>
      <family val="2"/>
    </font>
    <font>
      <b/>
      <i/>
      <sz val="10"/>
      <color theme="1"/>
      <name val="Arial"/>
      <family val="2"/>
    </font>
    <font>
      <b/>
      <sz val="10"/>
      <color theme="0"/>
      <name val="Arial"/>
      <family val="2"/>
    </font>
    <font>
      <sz val="10"/>
      <color theme="0"/>
      <name val="Arial"/>
      <family val="2"/>
    </font>
    <font>
      <b/>
      <sz val="10"/>
      <color theme="1"/>
      <name val="Arial"/>
      <family val="2"/>
    </font>
    <font>
      <sz val="10"/>
      <color theme="1"/>
      <name val="Arial"/>
      <family val="2"/>
    </font>
    <font>
      <u/>
      <sz val="10"/>
      <color theme="1"/>
      <name val="Arial"/>
      <family val="2"/>
    </font>
    <font>
      <u/>
      <sz val="10"/>
      <name val="Arial"/>
      <family val="2"/>
    </font>
    <font>
      <b/>
      <sz val="14"/>
      <color indexed="9"/>
      <name val="Arial"/>
      <family val="2"/>
    </font>
    <font>
      <b/>
      <sz val="10"/>
      <color rgb="FF0070C0"/>
      <name val="Arial"/>
      <family val="2"/>
    </font>
    <font>
      <b/>
      <i/>
      <sz val="10"/>
      <name val="Arial"/>
      <family val="2"/>
    </font>
    <font>
      <sz val="10"/>
      <color rgb="FF0000FF"/>
      <name val="Arial"/>
      <family val="2"/>
    </font>
    <font>
      <sz val="10"/>
      <color theme="1"/>
      <name val="Calibri"/>
      <family val="2"/>
    </font>
  </fonts>
  <fills count="10">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81E3"/>
        <bgColor indexed="64"/>
      </patternFill>
    </fill>
    <fill>
      <patternFill patternType="solid">
        <fgColor theme="8" tint="0.7999816888943144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right/>
      <top style="thin">
        <color theme="0"/>
      </top>
      <bottom style="thin">
        <color theme="0"/>
      </bottom>
      <diagonal/>
    </border>
    <border>
      <left/>
      <right style="thin">
        <color auto="1"/>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style="thin">
        <color theme="2"/>
      </right>
      <top style="thin">
        <color theme="0"/>
      </top>
      <bottom style="thin">
        <color theme="2"/>
      </bottom>
      <diagonal/>
    </border>
    <border>
      <left style="thin">
        <color theme="2"/>
      </left>
      <right style="thin">
        <color theme="2"/>
      </right>
      <top style="thin">
        <color theme="0"/>
      </top>
      <bottom style="thin">
        <color theme="2"/>
      </bottom>
      <diagonal/>
    </border>
    <border>
      <left style="thin">
        <color theme="2"/>
      </left>
      <right style="thin">
        <color indexed="64"/>
      </right>
      <top style="thin">
        <color theme="0"/>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indexed="64"/>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indexed="64"/>
      </right>
      <top style="thin">
        <color theme="2"/>
      </top>
      <bottom/>
      <diagonal/>
    </border>
    <border>
      <left style="thin">
        <color auto="1"/>
      </left>
      <right/>
      <top/>
      <bottom style="thin">
        <color theme="2"/>
      </bottom>
      <diagonal/>
    </border>
    <border>
      <left/>
      <right/>
      <top/>
      <bottom style="thin">
        <color theme="2"/>
      </bottom>
      <diagonal/>
    </border>
    <border>
      <left/>
      <right style="thin">
        <color indexed="64"/>
      </right>
      <top/>
      <bottom style="thin">
        <color theme="2"/>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indexed="64"/>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auto="1"/>
      </right>
      <top style="thin">
        <color indexed="64"/>
      </top>
      <bottom style="thin">
        <color indexed="64"/>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style="hair">
        <color auto="1"/>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hair">
        <color auto="1"/>
      </top>
      <bottom/>
      <diagonal/>
    </border>
    <border>
      <left/>
      <right style="thin">
        <color indexed="64"/>
      </right>
      <top style="hair">
        <color auto="1"/>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xf numFmtId="0" fontId="15" fillId="0" borderId="0"/>
  </cellStyleXfs>
  <cellXfs count="273">
    <xf numFmtId="0" fontId="0" fillId="0" borderId="0" xfId="0"/>
    <xf numFmtId="0" fontId="2" fillId="2" borderId="4" xfId="3" applyFill="1" applyBorder="1" applyAlignment="1">
      <alignment wrapText="1"/>
    </xf>
    <xf numFmtId="0" fontId="2" fillId="2" borderId="0" xfId="3" applyFill="1" applyAlignment="1">
      <alignment wrapText="1"/>
    </xf>
    <xf numFmtId="0" fontId="2" fillId="2" borderId="5" xfId="3" applyFill="1" applyBorder="1" applyAlignment="1">
      <alignment wrapText="1"/>
    </xf>
    <xf numFmtId="49" fontId="6" fillId="0" borderId="0" xfId="0" applyNumberFormat="1" applyFont="1" applyAlignment="1">
      <alignment horizontal="center"/>
    </xf>
    <xf numFmtId="0" fontId="2" fillId="2" borderId="4" xfId="3" applyFill="1" applyBorder="1" applyAlignment="1">
      <alignment horizontal="left" wrapText="1"/>
    </xf>
    <xf numFmtId="0" fontId="2" fillId="2" borderId="0" xfId="3" applyFill="1" applyAlignment="1">
      <alignment horizontal="left" wrapText="1"/>
    </xf>
    <xf numFmtId="0" fontId="2" fillId="2" borderId="5" xfId="3" applyFill="1" applyBorder="1" applyAlignment="1">
      <alignment horizontal="left" wrapText="1"/>
    </xf>
    <xf numFmtId="0" fontId="8" fillId="0" borderId="0" xfId="0" applyFont="1"/>
    <xf numFmtId="0" fontId="9" fillId="3" borderId="21" xfId="0" applyFont="1" applyFill="1" applyBorder="1" applyAlignment="1">
      <alignment horizontal="center"/>
    </xf>
    <xf numFmtId="0" fontId="9" fillId="3" borderId="22" xfId="0" applyFont="1" applyFill="1" applyBorder="1" applyAlignment="1">
      <alignment horizontal="center"/>
    </xf>
    <xf numFmtId="0" fontId="9" fillId="3" borderId="23" xfId="0" applyFont="1" applyFill="1" applyBorder="1" applyAlignment="1">
      <alignment horizontal="center"/>
    </xf>
    <xf numFmtId="0" fontId="2" fillId="4" borderId="0" xfId="0" applyFont="1" applyFill="1"/>
    <xf numFmtId="0" fontId="2" fillId="2" borderId="4" xfId="3" applyFill="1" applyBorder="1" applyAlignment="1">
      <alignment vertical="center" wrapText="1"/>
    </xf>
    <xf numFmtId="0" fontId="2" fillId="2" borderId="0" xfId="3" applyFill="1" applyAlignment="1">
      <alignment vertical="center" wrapText="1"/>
    </xf>
    <xf numFmtId="0" fontId="2" fillId="2" borderId="5" xfId="3" applyFill="1" applyBorder="1" applyAlignment="1">
      <alignment vertical="center" wrapText="1"/>
    </xf>
    <xf numFmtId="0" fontId="2" fillId="6" borderId="28" xfId="0" applyFont="1" applyFill="1" applyBorder="1" applyAlignment="1">
      <alignment horizontal="center" vertical="center"/>
    </xf>
    <xf numFmtId="0" fontId="2" fillId="0" borderId="29" xfId="0" applyFont="1" applyBorder="1" applyAlignment="1">
      <alignment vertical="center" wrapText="1"/>
    </xf>
    <xf numFmtId="0" fontId="2" fillId="4" borderId="30" xfId="0" applyFont="1" applyFill="1" applyBorder="1" applyAlignment="1">
      <alignment vertical="center" wrapText="1"/>
    </xf>
    <xf numFmtId="0" fontId="2" fillId="6" borderId="31" xfId="0" applyFont="1" applyFill="1" applyBorder="1" applyAlignment="1">
      <alignment horizontal="center" vertical="center"/>
    </xf>
    <xf numFmtId="0" fontId="2" fillId="0" borderId="32" xfId="0" applyFont="1" applyBorder="1" applyAlignment="1">
      <alignment vertical="center" wrapText="1"/>
    </xf>
    <xf numFmtId="0" fontId="2" fillId="4" borderId="33" xfId="0" applyFont="1" applyFill="1" applyBorder="1" applyAlignment="1">
      <alignmen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vertical="center" wrapText="1"/>
    </xf>
    <xf numFmtId="0" fontId="2" fillId="6" borderId="34" xfId="0" applyFont="1" applyFill="1" applyBorder="1" applyAlignment="1">
      <alignment horizontal="center" vertical="center"/>
    </xf>
    <xf numFmtId="0" fontId="2" fillId="0" borderId="35" xfId="0" applyFont="1" applyBorder="1" applyAlignment="1">
      <alignment vertical="center" wrapText="1"/>
    </xf>
    <xf numFmtId="0" fontId="2" fillId="0" borderId="36" xfId="0" applyFont="1" applyBorder="1" applyAlignment="1">
      <alignment vertical="center" wrapText="1"/>
    </xf>
    <xf numFmtId="0" fontId="2" fillId="4" borderId="31" xfId="0" applyFont="1" applyFill="1" applyBorder="1" applyAlignment="1">
      <alignment horizontal="center" vertical="center"/>
    </xf>
    <xf numFmtId="0" fontId="2" fillId="4" borderId="32" xfId="0" applyFont="1" applyFill="1" applyBorder="1" applyAlignment="1">
      <alignment vertical="center" wrapText="1"/>
    </xf>
    <xf numFmtId="0" fontId="2" fillId="4" borderId="28" xfId="0" applyFont="1" applyFill="1" applyBorder="1" applyAlignment="1">
      <alignment horizontal="center" vertical="center"/>
    </xf>
    <xf numFmtId="0" fontId="2" fillId="4" borderId="29" xfId="0" applyFont="1" applyFill="1" applyBorder="1" applyAlignment="1">
      <alignment vertical="center" wrapText="1"/>
    </xf>
    <xf numFmtId="0" fontId="2" fillId="0" borderId="28"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vertical="center" wrapText="1"/>
    </xf>
    <xf numFmtId="0" fontId="2" fillId="0" borderId="45" xfId="0" applyFont="1" applyBorder="1" applyAlignment="1">
      <alignment vertical="center" wrapText="1"/>
    </xf>
    <xf numFmtId="0" fontId="15" fillId="7" borderId="1" xfId="0" applyFont="1" applyFill="1" applyBorder="1"/>
    <xf numFmtId="0" fontId="15" fillId="7" borderId="27" xfId="0" applyFont="1" applyFill="1" applyBorder="1" applyAlignment="1">
      <alignment horizontal="center"/>
    </xf>
    <xf numFmtId="0" fontId="15" fillId="7" borderId="3" xfId="0" applyFont="1" applyFill="1" applyBorder="1" applyAlignment="1">
      <alignment horizontal="center"/>
    </xf>
    <xf numFmtId="0" fontId="15" fillId="4" borderId="0" xfId="0" applyFont="1" applyFill="1"/>
    <xf numFmtId="0" fontId="15" fillId="7" borderId="4" xfId="0" applyFont="1" applyFill="1" applyBorder="1"/>
    <xf numFmtId="0" fontId="20" fillId="6" borderId="46" xfId="0" applyFont="1" applyFill="1" applyBorder="1"/>
    <xf numFmtId="0" fontId="12" fillId="4" borderId="25" xfId="0" applyFont="1" applyFill="1" applyBorder="1"/>
    <xf numFmtId="0" fontId="12" fillId="4" borderId="47" xfId="0" applyFont="1" applyFill="1" applyBorder="1"/>
    <xf numFmtId="0" fontId="20" fillId="9" borderId="48"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2" fillId="8" borderId="0" xfId="0" applyFont="1" applyFill="1"/>
    <xf numFmtId="0" fontId="14" fillId="8" borderId="0" xfId="0" applyFont="1" applyFill="1"/>
    <xf numFmtId="0" fontId="14" fillId="8" borderId="5" xfId="0" applyFont="1" applyFill="1" applyBorder="1"/>
    <xf numFmtId="0" fontId="14" fillId="4" borderId="0" xfId="0" applyFont="1" applyFill="1"/>
    <xf numFmtId="0" fontId="2" fillId="6" borderId="0" xfId="0" applyFont="1" applyFill="1" applyAlignment="1" applyProtection="1">
      <alignment horizontal="center"/>
      <protection locked="0"/>
    </xf>
    <xf numFmtId="0" fontId="2" fillId="4" borderId="5" xfId="0" applyFont="1" applyFill="1" applyBorder="1"/>
    <xf numFmtId="165" fontId="2" fillId="6" borderId="0" xfId="0" applyNumberFormat="1" applyFont="1" applyFill="1" applyAlignment="1" applyProtection="1">
      <alignment horizontal="center"/>
      <protection locked="0"/>
    </xf>
    <xf numFmtId="0" fontId="15" fillId="4" borderId="5" xfId="0" applyFont="1" applyFill="1" applyBorder="1" applyAlignment="1">
      <alignment wrapText="1"/>
    </xf>
    <xf numFmtId="0" fontId="15" fillId="7" borderId="4" xfId="0" applyFont="1" applyFill="1" applyBorder="1" applyAlignment="1">
      <alignment vertical="center"/>
    </xf>
    <xf numFmtId="0" fontId="15" fillId="4" borderId="0" xfId="0" applyFont="1" applyFill="1" applyAlignment="1">
      <alignment wrapText="1"/>
    </xf>
    <xf numFmtId="0" fontId="2" fillId="6" borderId="0" xfId="0" applyFont="1" applyFill="1" applyAlignment="1" applyProtection="1">
      <alignment horizontal="center" vertical="center"/>
      <protection locked="0"/>
    </xf>
    <xf numFmtId="49" fontId="2" fillId="6" borderId="0" xfId="0" applyNumberFormat="1" applyFont="1" applyFill="1" applyAlignment="1" applyProtection="1">
      <alignment horizontal="center"/>
      <protection locked="0"/>
    </xf>
    <xf numFmtId="49" fontId="2" fillId="6" borderId="0" xfId="0" quotePrefix="1" applyNumberFormat="1" applyFont="1" applyFill="1" applyAlignment="1" applyProtection="1">
      <alignment horizontal="center"/>
      <protection locked="0"/>
    </xf>
    <xf numFmtId="169" fontId="2" fillId="9" borderId="0" xfId="0" applyNumberFormat="1" applyFont="1" applyFill="1" applyAlignment="1">
      <alignment horizontal="center"/>
    </xf>
    <xf numFmtId="0" fontId="2" fillId="9" borderId="0" xfId="0" applyFont="1" applyFill="1" applyAlignment="1">
      <alignment horizontal="center"/>
    </xf>
    <xf numFmtId="0" fontId="15" fillId="4" borderId="0" xfId="0" applyFont="1" applyFill="1" applyAlignment="1">
      <alignment vertical="center"/>
    </xf>
    <xf numFmtId="0" fontId="15" fillId="4" borderId="0" xfId="0" applyFont="1" applyFill="1" applyAlignment="1">
      <alignment horizontal="center" vertical="center" wrapText="1"/>
    </xf>
    <xf numFmtId="0" fontId="15" fillId="4" borderId="5" xfId="0" applyFont="1" applyFill="1" applyBorder="1" applyAlignment="1">
      <alignment vertical="center" wrapText="1"/>
    </xf>
    <xf numFmtId="167" fontId="15" fillId="4" borderId="0" xfId="0" applyNumberFormat="1" applyFont="1" applyFill="1" applyAlignment="1">
      <alignment horizontal="center"/>
    </xf>
    <xf numFmtId="166" fontId="15" fillId="9" borderId="0" xfId="0" applyNumberFormat="1" applyFont="1" applyFill="1" applyAlignment="1">
      <alignment horizontal="center"/>
    </xf>
    <xf numFmtId="2" fontId="15" fillId="4" borderId="0" xfId="0" applyNumberFormat="1" applyFont="1" applyFill="1" applyAlignment="1">
      <alignment horizontal="center"/>
    </xf>
    <xf numFmtId="0" fontId="15" fillId="4" borderId="0" xfId="0" applyFont="1" applyFill="1" applyAlignment="1">
      <alignment horizontal="center"/>
    </xf>
    <xf numFmtId="9" fontId="15" fillId="9" borderId="0" xfId="2" applyFont="1" applyFill="1" applyBorder="1" applyAlignment="1">
      <alignment horizontal="center" vertical="center"/>
    </xf>
    <xf numFmtId="0" fontId="15" fillId="0" borderId="0" xfId="0" applyFont="1"/>
    <xf numFmtId="165" fontId="2" fillId="9" borderId="0" xfId="0" applyNumberFormat="1" applyFont="1" applyFill="1" applyAlignment="1">
      <alignment horizontal="center"/>
    </xf>
    <xf numFmtId="168" fontId="15" fillId="9" borderId="0" xfId="0" applyNumberFormat="1" applyFont="1" applyFill="1" applyAlignment="1">
      <alignment horizontal="center"/>
    </xf>
    <xf numFmtId="167" fontId="15" fillId="9" borderId="0" xfId="0" applyNumberFormat="1" applyFont="1" applyFill="1" applyAlignment="1">
      <alignment horizontal="center"/>
    </xf>
    <xf numFmtId="167" fontId="15" fillId="4" borderId="0" xfId="0" applyNumberFormat="1" applyFont="1" applyFill="1"/>
    <xf numFmtId="0" fontId="15" fillId="9" borderId="0" xfId="0" applyFont="1" applyFill="1" applyAlignment="1">
      <alignment horizontal="center"/>
    </xf>
    <xf numFmtId="9" fontId="15" fillId="9" borderId="0" xfId="2" applyFont="1" applyFill="1" applyBorder="1" applyAlignment="1">
      <alignment horizontal="center"/>
    </xf>
    <xf numFmtId="166" fontId="15" fillId="4" borderId="0" xfId="0" applyNumberFormat="1" applyFont="1" applyFill="1" applyAlignment="1">
      <alignment horizontal="center"/>
    </xf>
    <xf numFmtId="165" fontId="15" fillId="4" borderId="0" xfId="1" applyNumberFormat="1" applyFont="1" applyFill="1" applyBorder="1" applyAlignment="1">
      <alignment horizontal="center"/>
    </xf>
    <xf numFmtId="165" fontId="15" fillId="4" borderId="0" xfId="0" applyNumberFormat="1" applyFont="1" applyFill="1" applyAlignment="1">
      <alignment horizontal="center"/>
    </xf>
    <xf numFmtId="170" fontId="15" fillId="4" borderId="0" xfId="0" applyNumberFormat="1" applyFont="1" applyFill="1" applyAlignment="1">
      <alignment horizontal="center"/>
    </xf>
    <xf numFmtId="0" fontId="2" fillId="4" borderId="0" xfId="0" applyFont="1" applyFill="1" applyAlignment="1">
      <alignment horizontal="center"/>
    </xf>
    <xf numFmtId="0" fontId="12" fillId="8" borderId="6" xfId="0" applyFont="1" applyFill="1" applyBorder="1" applyAlignment="1">
      <alignment horizontal="centerContinuous" wrapText="1"/>
    </xf>
    <xf numFmtId="0" fontId="12" fillId="8" borderId="7" xfId="0" applyFont="1" applyFill="1" applyBorder="1" applyAlignment="1">
      <alignment horizontal="centerContinuous" wrapText="1"/>
    </xf>
    <xf numFmtId="0" fontId="12" fillId="8" borderId="8" xfId="0" applyFont="1" applyFill="1" applyBorder="1" applyAlignment="1">
      <alignment horizontal="centerContinuous" wrapText="1"/>
    </xf>
    <xf numFmtId="0" fontId="15" fillId="4" borderId="0" xfId="6" applyFill="1"/>
    <xf numFmtId="0" fontId="21" fillId="4" borderId="0" xfId="6" applyFont="1" applyFill="1"/>
    <xf numFmtId="0" fontId="15" fillId="4" borderId="1" xfId="6" applyFill="1" applyBorder="1" applyAlignment="1">
      <alignment vertical="center"/>
    </xf>
    <xf numFmtId="0" fontId="15" fillId="4" borderId="27" xfId="6" applyFill="1" applyBorder="1" applyAlignment="1">
      <alignment vertical="center"/>
    </xf>
    <xf numFmtId="0" fontId="15" fillId="4" borderId="3" xfId="6" applyFill="1" applyBorder="1" applyAlignment="1">
      <alignment vertical="center"/>
    </xf>
    <xf numFmtId="0" fontId="15" fillId="4" borderId="0" xfId="6" applyFill="1" applyAlignment="1">
      <alignment vertical="center"/>
    </xf>
    <xf numFmtId="0" fontId="2" fillId="4" borderId="4" xfId="6" applyFont="1" applyFill="1" applyBorder="1" applyAlignment="1">
      <alignment vertical="center"/>
    </xf>
    <xf numFmtId="0" fontId="15" fillId="4" borderId="5" xfId="6" applyFill="1" applyBorder="1" applyAlignment="1">
      <alignment vertical="center"/>
    </xf>
    <xf numFmtId="0" fontId="15" fillId="4" borderId="4" xfId="6" applyFill="1" applyBorder="1" applyAlignment="1">
      <alignment vertical="center"/>
    </xf>
    <xf numFmtId="0" fontId="14" fillId="4" borderId="24" xfId="6" applyFont="1" applyFill="1" applyBorder="1" applyAlignment="1">
      <alignment horizontal="center" wrapText="1"/>
    </xf>
    <xf numFmtId="0" fontId="14" fillId="4" borderId="25" xfId="6" applyFont="1" applyFill="1" applyBorder="1" applyAlignment="1">
      <alignment horizontal="left" wrapText="1"/>
    </xf>
    <xf numFmtId="0" fontId="14" fillId="4" borderId="25" xfId="6" applyFont="1" applyFill="1" applyBorder="1" applyAlignment="1">
      <alignment horizontal="center" wrapText="1"/>
    </xf>
    <xf numFmtId="0" fontId="14" fillId="4" borderId="26" xfId="6" applyFont="1" applyFill="1" applyBorder="1" applyAlignment="1">
      <alignment horizontal="left" wrapText="1"/>
    </xf>
    <xf numFmtId="49" fontId="2" fillId="4" borderId="1" xfId="6" applyNumberFormat="1" applyFont="1" applyFill="1" applyBorder="1" applyAlignment="1">
      <alignment horizontal="center"/>
    </xf>
    <xf numFmtId="0" fontId="2" fillId="4" borderId="0" xfId="6" applyFont="1" applyFill="1" applyAlignment="1">
      <alignment horizontal="left"/>
    </xf>
    <xf numFmtId="0" fontId="2" fillId="4" borderId="0" xfId="6" applyFont="1" applyFill="1" applyAlignment="1">
      <alignment horizontal="center"/>
    </xf>
    <xf numFmtId="166" fontId="2" fillId="4" borderId="0" xfId="6" applyNumberFormat="1" applyFont="1" applyFill="1" applyAlignment="1">
      <alignment horizontal="center"/>
    </xf>
    <xf numFmtId="0" fontId="2" fillId="4" borderId="3" xfId="6" applyFont="1" applyFill="1" applyBorder="1" applyAlignment="1">
      <alignment horizontal="left"/>
    </xf>
    <xf numFmtId="49" fontId="2" fillId="4" borderId="4" xfId="6" applyNumberFormat="1" applyFont="1" applyFill="1" applyBorder="1" applyAlignment="1">
      <alignment horizontal="center"/>
    </xf>
    <xf numFmtId="2" fontId="2" fillId="4" borderId="0" xfId="6" applyNumberFormat="1" applyFont="1" applyFill="1" applyAlignment="1">
      <alignment horizontal="center"/>
    </xf>
    <xf numFmtId="167" fontId="2" fillId="4" borderId="0" xfId="6" applyNumberFormat="1" applyFont="1" applyFill="1" applyAlignment="1">
      <alignment horizontal="center"/>
    </xf>
    <xf numFmtId="0" fontId="2" fillId="4" borderId="5" xfId="6" applyFont="1" applyFill="1" applyBorder="1" applyAlignment="1">
      <alignment horizontal="left"/>
    </xf>
    <xf numFmtId="49" fontId="2" fillId="4" borderId="49" xfId="6" applyNumberFormat="1" applyFont="1" applyFill="1" applyBorder="1" applyAlignment="1">
      <alignment horizontal="center"/>
    </xf>
    <xf numFmtId="0" fontId="2" fillId="4" borderId="50" xfId="6" applyFont="1" applyFill="1" applyBorder="1" applyAlignment="1">
      <alignment horizontal="left"/>
    </xf>
    <xf numFmtId="2" fontId="2" fillId="4" borderId="50" xfId="6" applyNumberFormat="1" applyFont="1" applyFill="1" applyBorder="1" applyAlignment="1">
      <alignment horizontal="center"/>
    </xf>
    <xf numFmtId="167" fontId="2" fillId="4" borderId="50" xfId="6" applyNumberFormat="1" applyFont="1" applyFill="1" applyBorder="1" applyAlignment="1">
      <alignment horizontal="center"/>
    </xf>
    <xf numFmtId="166" fontId="2" fillId="4" borderId="50" xfId="6" applyNumberFormat="1" applyFont="1" applyFill="1" applyBorder="1" applyAlignment="1">
      <alignment horizontal="center"/>
    </xf>
    <xf numFmtId="0" fontId="2" fillId="4" borderId="50" xfId="6" applyFont="1" applyFill="1" applyBorder="1" applyAlignment="1">
      <alignment horizontal="center"/>
    </xf>
    <xf numFmtId="0" fontId="2" fillId="4" borderId="51" xfId="6" applyFont="1" applyFill="1" applyBorder="1" applyAlignment="1">
      <alignment horizontal="left"/>
    </xf>
    <xf numFmtId="49" fontId="2" fillId="4" borderId="52" xfId="6" applyNumberFormat="1" applyFont="1" applyFill="1" applyBorder="1" applyAlignment="1">
      <alignment horizontal="center"/>
    </xf>
    <xf numFmtId="49" fontId="2" fillId="4" borderId="53" xfId="6" applyNumberFormat="1" applyFont="1" applyFill="1" applyBorder="1" applyAlignment="1">
      <alignment horizontal="center"/>
    </xf>
    <xf numFmtId="0" fontId="2" fillId="4" borderId="54" xfId="6" applyFont="1" applyFill="1" applyBorder="1" applyAlignment="1">
      <alignment horizontal="left"/>
    </xf>
    <xf numFmtId="2" fontId="2" fillId="4" borderId="54" xfId="6" applyNumberFormat="1" applyFont="1" applyFill="1" applyBorder="1" applyAlignment="1">
      <alignment horizontal="center"/>
    </xf>
    <xf numFmtId="167" fontId="2" fillId="4" borderId="54" xfId="6" applyNumberFormat="1" applyFont="1" applyFill="1" applyBorder="1" applyAlignment="1">
      <alignment horizontal="center"/>
    </xf>
    <xf numFmtId="166" fontId="2" fillId="4" borderId="54" xfId="6" applyNumberFormat="1" applyFont="1" applyFill="1" applyBorder="1" applyAlignment="1">
      <alignment horizontal="center"/>
    </xf>
    <xf numFmtId="0" fontId="2" fillId="4" borderId="54" xfId="6" applyFont="1" applyFill="1" applyBorder="1" applyAlignment="1">
      <alignment horizontal="center"/>
    </xf>
    <xf numFmtId="0" fontId="2" fillId="4" borderId="55" xfId="6" applyFont="1" applyFill="1" applyBorder="1" applyAlignment="1">
      <alignment horizontal="left"/>
    </xf>
    <xf numFmtId="49" fontId="2" fillId="4" borderId="6" xfId="6" applyNumberFormat="1" applyFont="1" applyFill="1" applyBorder="1" applyAlignment="1">
      <alignment horizontal="center"/>
    </xf>
    <xf numFmtId="0" fontId="2" fillId="4" borderId="7" xfId="6" applyFont="1" applyFill="1" applyBorder="1" applyAlignment="1">
      <alignment horizontal="left"/>
    </xf>
    <xf numFmtId="2" fontId="2" fillId="4" borderId="7" xfId="6" applyNumberFormat="1" applyFont="1" applyFill="1" applyBorder="1" applyAlignment="1">
      <alignment horizontal="center"/>
    </xf>
    <xf numFmtId="167" fontId="2" fillId="4" borderId="7" xfId="6" applyNumberFormat="1" applyFont="1" applyFill="1" applyBorder="1" applyAlignment="1">
      <alignment horizontal="center"/>
    </xf>
    <xf numFmtId="166" fontId="2" fillId="4" borderId="7" xfId="6" applyNumberFormat="1" applyFont="1" applyFill="1" applyBorder="1" applyAlignment="1">
      <alignment horizontal="center"/>
    </xf>
    <xf numFmtId="0" fontId="2" fillId="4" borderId="7" xfId="6" applyFont="1" applyFill="1" applyBorder="1" applyAlignment="1">
      <alignment horizontal="center"/>
    </xf>
    <xf numFmtId="0" fontId="2" fillId="4" borderId="8" xfId="6" applyFont="1" applyFill="1" applyBorder="1" applyAlignment="1">
      <alignment horizontal="left"/>
    </xf>
    <xf numFmtId="49" fontId="2" fillId="4" borderId="0" xfId="6" applyNumberFormat="1" applyFont="1" applyFill="1" applyAlignment="1">
      <alignment horizontal="center"/>
    </xf>
    <xf numFmtId="0" fontId="13" fillId="4" borderId="0" xfId="0" applyFont="1" applyFill="1"/>
    <xf numFmtId="0" fontId="5" fillId="4" borderId="24" xfId="0" applyFont="1" applyFill="1" applyBorder="1" applyAlignment="1">
      <alignment horizontal="center" wrapText="1"/>
    </xf>
    <xf numFmtId="0" fontId="5" fillId="4" borderId="25" xfId="0" applyFont="1" applyFill="1" applyBorder="1" applyAlignment="1">
      <alignment horizontal="center" wrapText="1"/>
    </xf>
    <xf numFmtId="0" fontId="5" fillId="4" borderId="25" xfId="0" applyFont="1" applyFill="1" applyBorder="1" applyAlignment="1">
      <alignment horizontal="left" wrapText="1"/>
    </xf>
    <xf numFmtId="0" fontId="5" fillId="4" borderId="26" xfId="0" applyFont="1" applyFill="1" applyBorder="1" applyAlignment="1">
      <alignment horizontal="center" wrapText="1"/>
    </xf>
    <xf numFmtId="49" fontId="2" fillId="4" borderId="4" xfId="0" applyNumberFormat="1" applyFont="1" applyFill="1" applyBorder="1"/>
    <xf numFmtId="49" fontId="2" fillId="4" borderId="0" xfId="0" applyNumberFormat="1" applyFont="1" applyFill="1"/>
    <xf numFmtId="168" fontId="2" fillId="4" borderId="0" xfId="0" applyNumberFormat="1" applyFont="1" applyFill="1" applyAlignment="1">
      <alignment horizontal="center"/>
    </xf>
    <xf numFmtId="165" fontId="2" fillId="4" borderId="0" xfId="1" applyNumberFormat="1" applyFont="1" applyFill="1" applyBorder="1" applyAlignment="1">
      <alignment horizontal="center"/>
    </xf>
    <xf numFmtId="166" fontId="2" fillId="4" borderId="0" xfId="0" applyNumberFormat="1" applyFont="1" applyFill="1" applyAlignment="1">
      <alignment horizontal="center"/>
    </xf>
    <xf numFmtId="0" fontId="2" fillId="4" borderId="0" xfId="0" applyFont="1" applyFill="1" applyAlignment="1">
      <alignment horizontal="left"/>
    </xf>
    <xf numFmtId="165" fontId="2" fillId="4" borderId="0" xfId="0" applyNumberFormat="1" applyFont="1" applyFill="1" applyAlignment="1">
      <alignment horizontal="center"/>
    </xf>
    <xf numFmtId="167" fontId="2" fillId="4" borderId="0" xfId="0" applyNumberFormat="1" applyFont="1" applyFill="1" applyAlignment="1">
      <alignment horizontal="center"/>
    </xf>
    <xf numFmtId="9" fontId="2" fillId="4" borderId="5" xfId="2" applyFont="1" applyFill="1" applyBorder="1" applyAlignment="1">
      <alignment horizontal="center"/>
    </xf>
    <xf numFmtId="4" fontId="2" fillId="4" borderId="0" xfId="1" applyNumberFormat="1" applyFont="1" applyFill="1" applyBorder="1" applyAlignment="1">
      <alignment horizontal="center"/>
    </xf>
    <xf numFmtId="4" fontId="2" fillId="4" borderId="0" xfId="0" applyNumberFormat="1" applyFont="1" applyFill="1" applyAlignment="1">
      <alignment horizontal="center"/>
    </xf>
    <xf numFmtId="49" fontId="2" fillId="4" borderId="49" xfId="0" applyNumberFormat="1" applyFont="1" applyFill="1" applyBorder="1"/>
    <xf numFmtId="49" fontId="2" fillId="4" borderId="50" xfId="0" applyNumberFormat="1" applyFont="1" applyFill="1" applyBorder="1"/>
    <xf numFmtId="0" fontId="2" fillId="4" borderId="50" xfId="0" applyFont="1" applyFill="1" applyBorder="1"/>
    <xf numFmtId="168" fontId="2" fillId="4" borderId="50" xfId="0" applyNumberFormat="1" applyFont="1" applyFill="1" applyBorder="1" applyAlignment="1">
      <alignment horizontal="center"/>
    </xf>
    <xf numFmtId="4" fontId="2" fillId="4" borderId="50" xfId="1" applyNumberFormat="1" applyFont="1" applyFill="1" applyBorder="1" applyAlignment="1">
      <alignment horizontal="center"/>
    </xf>
    <xf numFmtId="166" fontId="2" fillId="4" borderId="50" xfId="0" applyNumberFormat="1" applyFont="1" applyFill="1" applyBorder="1" applyAlignment="1">
      <alignment horizontal="center"/>
    </xf>
    <xf numFmtId="0" fontId="2" fillId="4" borderId="50" xfId="0" applyFont="1" applyFill="1" applyBorder="1" applyAlignment="1">
      <alignment horizontal="left"/>
    </xf>
    <xf numFmtId="4" fontId="2" fillId="4" borderId="50" xfId="0" applyNumberFormat="1" applyFont="1" applyFill="1" applyBorder="1" applyAlignment="1">
      <alignment horizontal="center"/>
    </xf>
    <xf numFmtId="167" fontId="2" fillId="4" borderId="50" xfId="0" applyNumberFormat="1" applyFont="1" applyFill="1" applyBorder="1" applyAlignment="1">
      <alignment horizontal="center"/>
    </xf>
    <xf numFmtId="9" fontId="2" fillId="4" borderId="51" xfId="2" applyFont="1" applyFill="1" applyBorder="1" applyAlignment="1">
      <alignment horizontal="center"/>
    </xf>
    <xf numFmtId="49" fontId="2" fillId="4" borderId="52" xfId="0" applyNumberFormat="1" applyFont="1" applyFill="1" applyBorder="1"/>
    <xf numFmtId="49" fontId="2" fillId="4" borderId="56" xfId="0" applyNumberFormat="1" applyFont="1" applyFill="1" applyBorder="1"/>
    <xf numFmtId="0" fontId="2" fillId="4" borderId="56" xfId="0" applyFont="1" applyFill="1" applyBorder="1"/>
    <xf numFmtId="168" fontId="2" fillId="4" borderId="56" xfId="0" applyNumberFormat="1" applyFont="1" applyFill="1" applyBorder="1" applyAlignment="1">
      <alignment horizontal="center"/>
    </xf>
    <xf numFmtId="4" fontId="2" fillId="4" borderId="56" xfId="1" applyNumberFormat="1" applyFont="1" applyFill="1" applyBorder="1" applyAlignment="1">
      <alignment horizontal="center"/>
    </xf>
    <xf numFmtId="166" fontId="2" fillId="4" borderId="56" xfId="0" applyNumberFormat="1" applyFont="1" applyFill="1" applyBorder="1" applyAlignment="1">
      <alignment horizontal="center"/>
    </xf>
    <xf numFmtId="0" fontId="2" fillId="4" borderId="56" xfId="0" applyFont="1" applyFill="1" applyBorder="1" applyAlignment="1">
      <alignment horizontal="left"/>
    </xf>
    <xf numFmtId="4" fontId="2" fillId="4" borderId="56" xfId="0" applyNumberFormat="1" applyFont="1" applyFill="1" applyBorder="1" applyAlignment="1">
      <alignment horizontal="center"/>
    </xf>
    <xf numFmtId="167" fontId="2" fillId="4" borderId="56" xfId="0" applyNumberFormat="1" applyFont="1" applyFill="1" applyBorder="1" applyAlignment="1">
      <alignment horizontal="center"/>
    </xf>
    <xf numFmtId="9" fontId="2" fillId="4" borderId="57" xfId="2" applyFont="1" applyFill="1" applyBorder="1" applyAlignment="1">
      <alignment horizontal="center"/>
    </xf>
    <xf numFmtId="49" fontId="2" fillId="4" borderId="6" xfId="0" applyNumberFormat="1" applyFont="1" applyFill="1" applyBorder="1"/>
    <xf numFmtId="49" fontId="2" fillId="4" borderId="7" xfId="0" applyNumberFormat="1" applyFont="1" applyFill="1" applyBorder="1"/>
    <xf numFmtId="0" fontId="2" fillId="4" borderId="7" xfId="0" applyFont="1" applyFill="1" applyBorder="1"/>
    <xf numFmtId="168" fontId="2" fillId="4" borderId="7" xfId="0" applyNumberFormat="1" applyFont="1" applyFill="1" applyBorder="1" applyAlignment="1">
      <alignment horizontal="center"/>
    </xf>
    <xf numFmtId="4" fontId="2" fillId="4" borderId="7" xfId="1" applyNumberFormat="1" applyFont="1" applyFill="1" applyBorder="1" applyAlignment="1">
      <alignment horizontal="center"/>
    </xf>
    <xf numFmtId="166" fontId="2" fillId="4" borderId="7" xfId="0" applyNumberFormat="1" applyFont="1" applyFill="1" applyBorder="1" applyAlignment="1">
      <alignment horizontal="center"/>
    </xf>
    <xf numFmtId="0" fontId="2" fillId="4" borderId="7" xfId="0" applyFont="1" applyFill="1" applyBorder="1" applyAlignment="1">
      <alignment horizontal="left"/>
    </xf>
    <xf numFmtId="4" fontId="2" fillId="4" borderId="7" xfId="0" applyNumberFormat="1" applyFont="1" applyFill="1" applyBorder="1" applyAlignment="1">
      <alignment horizontal="center"/>
    </xf>
    <xf numFmtId="167" fontId="2" fillId="4" borderId="7" xfId="0" applyNumberFormat="1" applyFont="1" applyFill="1" applyBorder="1" applyAlignment="1">
      <alignment horizontal="center"/>
    </xf>
    <xf numFmtId="9" fontId="2" fillId="4" borderId="8" xfId="2" applyFont="1" applyFill="1" applyBorder="1" applyAlignment="1">
      <alignment horizontal="center"/>
    </xf>
    <xf numFmtId="0" fontId="5" fillId="0" borderId="25" xfId="0" applyFont="1" applyBorder="1" applyAlignment="1">
      <alignment horizontal="center" wrapText="1"/>
    </xf>
    <xf numFmtId="0" fontId="5" fillId="3" borderId="0" xfId="3" applyFont="1" applyFill="1" applyAlignment="1">
      <alignment horizontal="left" vertical="center" wrapText="1"/>
    </xf>
    <xf numFmtId="0" fontId="5" fillId="3" borderId="5" xfId="3" applyFont="1" applyFill="1" applyBorder="1" applyAlignment="1">
      <alignment horizontal="left" vertical="center" wrapText="1"/>
    </xf>
    <xf numFmtId="15" fontId="15" fillId="3" borderId="4" xfId="3" quotePrefix="1" applyNumberFormat="1" applyFont="1" applyFill="1" applyBorder="1" applyAlignment="1">
      <alignment horizontal="left" vertical="center" wrapText="1" indent="2"/>
    </xf>
    <xf numFmtId="15" fontId="15" fillId="3" borderId="0" xfId="3" quotePrefix="1" applyNumberFormat="1" applyFont="1" applyFill="1" applyAlignment="1">
      <alignment horizontal="left" vertical="center" wrapText="1" indent="2"/>
    </xf>
    <xf numFmtId="15" fontId="15" fillId="3" borderId="5" xfId="3" quotePrefix="1" applyNumberFormat="1" applyFont="1" applyFill="1" applyBorder="1" applyAlignment="1">
      <alignment horizontal="left" vertical="center" wrapText="1" indent="2"/>
    </xf>
    <xf numFmtId="0" fontId="3" fillId="5" borderId="1" xfId="3" applyFont="1" applyFill="1" applyBorder="1" applyAlignment="1">
      <alignment horizontal="center" vertical="center"/>
    </xf>
    <xf numFmtId="0" fontId="3" fillId="5" borderId="2" xfId="3" applyFont="1" applyFill="1" applyBorder="1" applyAlignment="1">
      <alignment horizontal="center" vertical="center"/>
    </xf>
    <xf numFmtId="0" fontId="3" fillId="5" borderId="3" xfId="3" applyFont="1" applyFill="1" applyBorder="1" applyAlignment="1">
      <alignment horizontal="center" vertical="center"/>
    </xf>
    <xf numFmtId="0" fontId="4" fillId="5" borderId="4" xfId="3" applyFont="1" applyFill="1" applyBorder="1" applyAlignment="1">
      <alignment horizontal="center" vertical="center"/>
    </xf>
    <xf numFmtId="0" fontId="4" fillId="5" borderId="0" xfId="3" applyFont="1" applyFill="1" applyAlignment="1">
      <alignment horizontal="center" vertical="center"/>
    </xf>
    <xf numFmtId="0" fontId="4" fillId="5" borderId="5" xfId="3" applyFont="1" applyFill="1" applyBorder="1" applyAlignment="1">
      <alignment horizontal="center" vertical="center"/>
    </xf>
    <xf numFmtId="15" fontId="5" fillId="3" borderId="4" xfId="3" quotePrefix="1" applyNumberFormat="1" applyFont="1" applyFill="1" applyBorder="1" applyAlignment="1">
      <alignment horizontal="left" vertical="center" wrapText="1"/>
    </xf>
    <xf numFmtId="0" fontId="5" fillId="3" borderId="0" xfId="3" applyFont="1" applyFill="1" applyAlignment="1">
      <alignment horizontal="left" vertical="center" wrapText="1"/>
    </xf>
    <xf numFmtId="0" fontId="5" fillId="3" borderId="5" xfId="3" applyFont="1" applyFill="1" applyBorder="1" applyAlignment="1">
      <alignment horizontal="left" vertical="center" wrapText="1"/>
    </xf>
    <xf numFmtId="15" fontId="5" fillId="3" borderId="0" xfId="3" quotePrefix="1" applyNumberFormat="1" applyFont="1" applyFill="1" applyAlignment="1">
      <alignment horizontal="left" vertical="center" wrapText="1"/>
    </xf>
    <xf numFmtId="15" fontId="5" fillId="3" borderId="5" xfId="3" quotePrefix="1" applyNumberFormat="1" applyFont="1" applyFill="1" applyBorder="1" applyAlignment="1">
      <alignment horizontal="left" vertical="center" wrapText="1"/>
    </xf>
    <xf numFmtId="4" fontId="5" fillId="3" borderId="4" xfId="3" quotePrefix="1" applyNumberFormat="1" applyFont="1" applyFill="1" applyBorder="1" applyAlignment="1">
      <alignment horizontal="left" vertical="center" wrapText="1"/>
    </xf>
    <xf numFmtId="4" fontId="5" fillId="3" borderId="0" xfId="3" quotePrefix="1" applyNumberFormat="1" applyFont="1" applyFill="1" applyAlignment="1">
      <alignment horizontal="left" vertical="center" wrapText="1"/>
    </xf>
    <xf numFmtId="4" fontId="5" fillId="3" borderId="5" xfId="3" quotePrefix="1" applyNumberFormat="1" applyFont="1" applyFill="1" applyBorder="1" applyAlignment="1">
      <alignment horizontal="left" vertical="center" wrapText="1"/>
    </xf>
    <xf numFmtId="0" fontId="3" fillId="5" borderId="4" xfId="3" applyFont="1" applyFill="1" applyBorder="1" applyAlignment="1">
      <alignment horizontal="center" vertical="center"/>
    </xf>
    <xf numFmtId="0" fontId="3" fillId="5" borderId="0" xfId="3" applyFont="1" applyFill="1" applyAlignment="1">
      <alignment horizontal="center" vertical="center"/>
    </xf>
    <xf numFmtId="0" fontId="3" fillId="5" borderId="5" xfId="3" applyFont="1" applyFill="1" applyBorder="1" applyAlignment="1">
      <alignment horizontal="center" vertical="center"/>
    </xf>
    <xf numFmtId="4" fontId="2" fillId="0" borderId="0" xfId="3" quotePrefix="1" applyNumberFormat="1" applyAlignment="1">
      <alignment horizontal="left" vertical="center" wrapText="1"/>
    </xf>
    <xf numFmtId="0" fontId="2" fillId="2" borderId="4" xfId="3" applyFill="1" applyBorder="1" applyAlignment="1">
      <alignment horizontal="left" wrapText="1"/>
    </xf>
    <xf numFmtId="0" fontId="2" fillId="2" borderId="0" xfId="3" applyFill="1" applyAlignment="1">
      <alignment horizontal="left" wrapText="1"/>
    </xf>
    <xf numFmtId="0" fontId="2" fillId="2" borderId="5" xfId="3" applyFill="1" applyBorder="1" applyAlignment="1">
      <alignment horizontal="left" wrapText="1"/>
    </xf>
    <xf numFmtId="164" fontId="7" fillId="2" borderId="6" xfId="3" applyNumberFormat="1" applyFont="1" applyFill="1" applyBorder="1" applyAlignment="1">
      <alignment horizontal="left" wrapText="1"/>
    </xf>
    <xf numFmtId="164" fontId="7" fillId="2" borderId="7" xfId="3" applyNumberFormat="1" applyFont="1" applyFill="1" applyBorder="1" applyAlignment="1">
      <alignment horizontal="left" wrapText="1"/>
    </xf>
    <xf numFmtId="164" fontId="7" fillId="2" borderId="8" xfId="3" applyNumberFormat="1" applyFont="1" applyFill="1" applyBorder="1" applyAlignment="1">
      <alignment horizontal="left" wrapText="1"/>
    </xf>
    <xf numFmtId="0" fontId="2" fillId="2" borderId="4" xfId="3" applyFill="1" applyBorder="1" applyAlignment="1">
      <alignment wrapText="1"/>
    </xf>
    <xf numFmtId="0" fontId="2" fillId="2" borderId="0" xfId="3" applyFill="1" applyAlignment="1">
      <alignment wrapText="1"/>
    </xf>
    <xf numFmtId="0" fontId="2" fillId="2" borderId="5" xfId="3" applyFill="1" applyBorder="1" applyAlignment="1">
      <alignment wrapText="1"/>
    </xf>
    <xf numFmtId="0" fontId="2" fillId="2" borderId="4" xfId="3" applyFill="1" applyBorder="1" applyAlignment="1">
      <alignment vertical="center" wrapText="1"/>
    </xf>
    <xf numFmtId="0" fontId="2" fillId="2" borderId="0" xfId="3" applyFill="1" applyAlignment="1">
      <alignment vertical="center" wrapText="1"/>
    </xf>
    <xf numFmtId="0" fontId="2" fillId="2" borderId="5" xfId="3" applyFill="1" applyBorder="1" applyAlignment="1">
      <alignment vertical="center" wrapText="1"/>
    </xf>
    <xf numFmtId="0" fontId="2" fillId="2" borderId="4" xfId="3" applyFill="1" applyBorder="1" applyAlignment="1">
      <alignment horizontal="left" vertical="center" wrapText="1"/>
    </xf>
    <xf numFmtId="0" fontId="2" fillId="2" borderId="0" xfId="3" applyFill="1" applyAlignment="1">
      <alignment horizontal="left" vertical="center" wrapText="1"/>
    </xf>
    <xf numFmtId="0" fontId="2" fillId="2" borderId="5" xfId="3" applyFill="1" applyBorder="1" applyAlignment="1">
      <alignment horizontal="left" vertical="center" wrapText="1"/>
    </xf>
    <xf numFmtId="164" fontId="10" fillId="2" borderId="4" xfId="3" applyNumberFormat="1" applyFont="1" applyFill="1" applyBorder="1" applyAlignment="1">
      <alignment horizontal="left" vertical="center" wrapText="1"/>
    </xf>
    <xf numFmtId="164" fontId="10" fillId="2" borderId="0" xfId="3" applyNumberFormat="1" applyFont="1" applyFill="1" applyAlignment="1">
      <alignment horizontal="left" vertical="center" wrapText="1"/>
    </xf>
    <xf numFmtId="164" fontId="10" fillId="2" borderId="5" xfId="3" applyNumberFormat="1" applyFont="1" applyFill="1" applyBorder="1" applyAlignment="1">
      <alignment horizontal="left" vertical="center" wrapText="1"/>
    </xf>
    <xf numFmtId="0" fontId="14" fillId="4" borderId="4"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5" xfId="0" applyFont="1" applyFill="1" applyBorder="1" applyAlignment="1">
      <alignment horizontal="left" vertical="center" wrapText="1"/>
    </xf>
    <xf numFmtId="15" fontId="2" fillId="3" borderId="4" xfId="3" quotePrefix="1" applyNumberFormat="1" applyFill="1" applyBorder="1" applyAlignment="1">
      <alignment horizontal="left" vertical="center" wrapText="1"/>
    </xf>
    <xf numFmtId="15" fontId="2" fillId="3" borderId="0" xfId="3" quotePrefix="1" applyNumberFormat="1" applyFill="1" applyAlignment="1">
      <alignment horizontal="left" vertical="center" wrapText="1"/>
    </xf>
    <xf numFmtId="15" fontId="2" fillId="3" borderId="5" xfId="3" quotePrefix="1" applyNumberFormat="1" applyFill="1" applyBorder="1" applyAlignment="1">
      <alignment horizontal="left" vertical="center" wrapText="1"/>
    </xf>
    <xf numFmtId="0" fontId="2" fillId="0" borderId="12" xfId="0" applyFont="1" applyBorder="1"/>
    <xf numFmtId="0" fontId="2" fillId="0" borderId="13" xfId="0" applyFont="1" applyBorder="1"/>
    <xf numFmtId="0" fontId="2" fillId="0" borderId="14" xfId="0" applyFont="1" applyBorder="1"/>
    <xf numFmtId="0" fontId="18" fillId="5" borderId="6" xfId="3" applyFont="1" applyFill="1" applyBorder="1" applyAlignment="1">
      <alignment horizontal="center" vertical="center"/>
    </xf>
    <xf numFmtId="0" fontId="18" fillId="5" borderId="7" xfId="3" applyFont="1" applyFill="1" applyBorder="1" applyAlignment="1">
      <alignment horizontal="center" vertical="center"/>
    </xf>
    <xf numFmtId="0" fontId="18" fillId="5" borderId="8" xfId="3" applyFont="1" applyFill="1" applyBorder="1" applyAlignment="1">
      <alignment horizontal="center" vertical="center"/>
    </xf>
    <xf numFmtId="0" fontId="0" fillId="0" borderId="9" xfId="0" applyBorder="1"/>
    <xf numFmtId="0" fontId="0" fillId="0" borderId="10" xfId="0" applyBorder="1"/>
    <xf numFmtId="0" fontId="0" fillId="0" borderId="11" xfId="0" applyBorder="1"/>
    <xf numFmtId="0" fontId="19" fillId="0" borderId="12" xfId="0" applyFont="1" applyBorder="1"/>
    <xf numFmtId="0" fontId="19" fillId="0" borderId="13" xfId="0" applyFont="1" applyBorder="1"/>
    <xf numFmtId="0" fontId="19" fillId="0" borderId="14" xfId="0" applyFont="1" applyBorder="1"/>
    <xf numFmtId="0" fontId="2" fillId="0" borderId="12" xfId="0" applyFont="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0" fontId="18" fillId="5" borderId="4" xfId="3" applyFont="1" applyFill="1" applyBorder="1" applyAlignment="1">
      <alignment horizontal="center" vertical="center"/>
    </xf>
    <xf numFmtId="0" fontId="18" fillId="5" borderId="0" xfId="3" applyFont="1" applyFill="1" applyAlignment="1">
      <alignment horizontal="center" vertical="center"/>
    </xf>
    <xf numFmtId="0" fontId="18" fillId="5" borderId="5" xfId="3" applyFont="1" applyFill="1" applyBorder="1" applyAlignment="1">
      <alignment horizontal="center" vertical="center"/>
    </xf>
    <xf numFmtId="0" fontId="2" fillId="0" borderId="15" xfId="0" applyFont="1" applyBorder="1" applyAlignment="1">
      <alignment wrapText="1"/>
    </xf>
    <xf numFmtId="0" fontId="2" fillId="0" borderId="16" xfId="0" applyFont="1" applyBorder="1" applyAlignment="1">
      <alignment wrapText="1"/>
    </xf>
    <xf numFmtId="0" fontId="2" fillId="0" borderId="17" xfId="0" applyFont="1" applyBorder="1" applyAlignment="1">
      <alignment wrapText="1"/>
    </xf>
    <xf numFmtId="0" fontId="5" fillId="3" borderId="18" xfId="0" applyFont="1" applyFill="1" applyBorder="1" applyAlignment="1">
      <alignment horizontal="left"/>
    </xf>
    <xf numFmtId="0" fontId="5" fillId="3" borderId="19" xfId="0" applyFont="1" applyFill="1" applyBorder="1" applyAlignment="1">
      <alignment horizontal="left"/>
    </xf>
    <xf numFmtId="0" fontId="5" fillId="3" borderId="20" xfId="0" applyFont="1" applyFill="1" applyBorder="1" applyAlignment="1">
      <alignment horizontal="left"/>
    </xf>
    <xf numFmtId="0" fontId="5" fillId="3" borderId="40" xfId="0" applyFont="1" applyFill="1" applyBorder="1" applyAlignment="1">
      <alignment horizontal="left" vertical="center"/>
    </xf>
    <xf numFmtId="0" fontId="5" fillId="3" borderId="41" xfId="0" applyFont="1" applyFill="1" applyBorder="1" applyAlignment="1">
      <alignment horizontal="left" vertical="center"/>
    </xf>
    <xf numFmtId="0" fontId="5" fillId="3" borderId="42" xfId="0" applyFont="1" applyFill="1" applyBorder="1" applyAlignment="1">
      <alignment horizontal="left" vertical="center"/>
    </xf>
    <xf numFmtId="0" fontId="4" fillId="5" borderId="6" xfId="3" applyFont="1" applyFill="1" applyBorder="1" applyAlignment="1">
      <alignment horizontal="center" vertical="center"/>
    </xf>
    <xf numFmtId="0" fontId="4" fillId="5" borderId="7" xfId="3" applyFont="1" applyFill="1" applyBorder="1" applyAlignment="1">
      <alignment horizontal="center" vertical="center"/>
    </xf>
    <xf numFmtId="0" fontId="4" fillId="5" borderId="8" xfId="3" applyFont="1" applyFill="1" applyBorder="1" applyAlignment="1">
      <alignment horizontal="center" vertical="center"/>
    </xf>
    <xf numFmtId="0" fontId="9" fillId="0" borderId="1" xfId="0" applyFont="1" applyBorder="1"/>
    <xf numFmtId="0" fontId="9" fillId="0" borderId="2" xfId="0" applyFont="1" applyBorder="1"/>
    <xf numFmtId="0" fontId="9" fillId="0" borderId="3" xfId="0" applyFont="1" applyBorder="1"/>
    <xf numFmtId="0" fontId="9" fillId="3" borderId="4" xfId="0" applyFont="1" applyFill="1" applyBorder="1" applyAlignment="1">
      <alignment horizontal="left"/>
    </xf>
    <xf numFmtId="0" fontId="9" fillId="3" borderId="0" xfId="0" applyFont="1" applyFill="1" applyAlignment="1">
      <alignment horizontal="left"/>
    </xf>
    <xf numFmtId="0" fontId="9" fillId="3" borderId="5" xfId="0" applyFont="1" applyFill="1" applyBorder="1" applyAlignment="1">
      <alignment horizontal="left"/>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9" fillId="3" borderId="18" xfId="0" applyFont="1" applyFill="1" applyBorder="1" applyAlignment="1">
      <alignment horizontal="left"/>
    </xf>
    <xf numFmtId="0" fontId="9" fillId="3" borderId="19" xfId="0" applyFont="1" applyFill="1" applyBorder="1" applyAlignment="1">
      <alignment horizontal="left"/>
    </xf>
    <xf numFmtId="0" fontId="9" fillId="3" borderId="20" xfId="0" applyFont="1" applyFill="1" applyBorder="1" applyAlignment="1">
      <alignment horizontal="left"/>
    </xf>
    <xf numFmtId="0" fontId="5" fillId="3" borderId="37" xfId="0" applyFont="1" applyFill="1" applyBorder="1" applyAlignment="1">
      <alignment horizontal="left" vertical="center"/>
    </xf>
    <xf numFmtId="0" fontId="5" fillId="3" borderId="38" xfId="0" applyFont="1" applyFill="1" applyBorder="1" applyAlignment="1">
      <alignment horizontal="left" vertical="center"/>
    </xf>
    <xf numFmtId="0" fontId="5" fillId="3" borderId="39" xfId="0" applyFont="1" applyFill="1" applyBorder="1" applyAlignment="1">
      <alignment horizontal="left" vertical="center"/>
    </xf>
    <xf numFmtId="0" fontId="3" fillId="5" borderId="27" xfId="3" applyFont="1" applyFill="1" applyBorder="1" applyAlignment="1">
      <alignment horizontal="center" vertical="center"/>
    </xf>
    <xf numFmtId="15" fontId="5" fillId="3" borderId="4" xfId="3" quotePrefix="1" applyNumberFormat="1" applyFont="1" applyFill="1" applyBorder="1" applyAlignment="1">
      <alignment horizontal="left" vertical="center"/>
    </xf>
  </cellXfs>
  <cellStyles count="7">
    <cellStyle name="Comma" xfId="1" builtinId="3"/>
    <cellStyle name="Normal" xfId="0" builtinId="0"/>
    <cellStyle name="Normal 2" xfId="6" xr:uid="{E6D83E8F-1470-4BF4-B280-EEF6ED29EEA6}"/>
    <cellStyle name="Normal 2 3" xfId="3" xr:uid="{0336781B-37F5-40E2-A861-6531BDC97141}"/>
    <cellStyle name="Normal 21" xfId="5" xr:uid="{A85CEF4C-6814-440C-BDE4-6CD67586B16E}"/>
    <cellStyle name="Normal 4" xfId="4" xr:uid="{A1F67160-539B-4E33-A64C-E32E4B5E37A9}"/>
    <cellStyle name="Percent" xfId="2" builtinId="5"/>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1028700</xdr:colOff>
      <xdr:row>3</xdr:row>
      <xdr:rowOff>38100</xdr:rowOff>
    </xdr:from>
    <xdr:to>
      <xdr:col>4</xdr:col>
      <xdr:colOff>1695450</xdr:colOff>
      <xdr:row>6</xdr:row>
      <xdr:rowOff>133350</xdr:rowOff>
    </xdr:to>
    <xdr:pic>
      <xdr:nvPicPr>
        <xdr:cNvPr id="4" name="Picture 3" descr="Florida AHCA logo">
          <a:extLst>
            <a:ext uri="{FF2B5EF4-FFF2-40B4-BE49-F238E27FC236}">
              <a16:creationId xmlns:a16="http://schemas.microsoft.com/office/drawing/2014/main" id="{D8D5396F-4CF6-B492-A3B6-AEC4319E58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704850"/>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990600</xdr:colOff>
      <xdr:row>69</xdr:row>
      <xdr:rowOff>106680</xdr:rowOff>
    </xdr:from>
    <xdr:to>
      <xdr:col>6</xdr:col>
      <xdr:colOff>1066800</xdr:colOff>
      <xdr:row>70</xdr:row>
      <xdr:rowOff>129540</xdr:rowOff>
    </xdr:to>
    <xdr:sp macro="" textlink="">
      <xdr:nvSpPr>
        <xdr:cNvPr id="2" name="Text Box 7">
          <a:extLst>
            <a:ext uri="{FF2B5EF4-FFF2-40B4-BE49-F238E27FC236}">
              <a16:creationId xmlns:a16="http://schemas.microsoft.com/office/drawing/2014/main" id="{00B02542-87EC-4A3A-A84D-C6479335E66E}"/>
            </a:ext>
          </a:extLst>
        </xdr:cNvPr>
        <xdr:cNvSpPr txBox="1">
          <a:spLocks noChangeArrowheads="1"/>
        </xdr:cNvSpPr>
      </xdr:nvSpPr>
      <xdr:spPr bwMode="auto">
        <a:xfrm>
          <a:off x="7958138" y="13336905"/>
          <a:ext cx="76200" cy="18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4086225</xdr:colOff>
      <xdr:row>1</xdr:row>
      <xdr:rowOff>85725</xdr:rowOff>
    </xdr:from>
    <xdr:to>
      <xdr:col>6</xdr:col>
      <xdr:colOff>4752975</xdr:colOff>
      <xdr:row>3</xdr:row>
      <xdr:rowOff>85725</xdr:rowOff>
    </xdr:to>
    <xdr:pic>
      <xdr:nvPicPr>
        <xdr:cNvPr id="5" name="Picture 4" descr="Florida AHCA logo">
          <a:extLst>
            <a:ext uri="{FF2B5EF4-FFF2-40B4-BE49-F238E27FC236}">
              <a16:creationId xmlns:a16="http://schemas.microsoft.com/office/drawing/2014/main" id="{DA79057C-C4BB-41A6-A196-A3BCC00810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34725" y="247650"/>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2C15-B88A-41D9-B052-7A4FF140CF78}">
  <dimension ref="A1:L25"/>
  <sheetViews>
    <sheetView zoomScaleNormal="100" workbookViewId="0">
      <selection sqref="A1:E1"/>
    </sheetView>
  </sheetViews>
  <sheetFormatPr defaultRowHeight="15" x14ac:dyDescent="0.25"/>
  <cols>
    <col min="1" max="1" width="33.5703125" customWidth="1"/>
    <col min="2" max="2" width="27.42578125" customWidth="1"/>
    <col min="3" max="3" width="20.85546875" customWidth="1"/>
    <col min="4" max="4" width="20.42578125" customWidth="1"/>
    <col min="5" max="5" width="29.5703125" customWidth="1"/>
  </cols>
  <sheetData>
    <row r="1" spans="1:12" ht="26.25" x14ac:dyDescent="0.25">
      <c r="A1" s="184" t="s">
        <v>1507</v>
      </c>
      <c r="B1" s="185"/>
      <c r="C1" s="185"/>
      <c r="D1" s="185"/>
      <c r="E1" s="186"/>
    </row>
    <row r="2" spans="1:12" ht="26.25" x14ac:dyDescent="0.25">
      <c r="A2" s="198" t="s">
        <v>1509</v>
      </c>
      <c r="B2" s="199"/>
      <c r="C2" s="199"/>
      <c r="D2" s="199"/>
      <c r="E2" s="200"/>
    </row>
    <row r="3" spans="1:12" ht="26.25" customHeight="1" x14ac:dyDescent="0.25">
      <c r="A3" s="187" t="s">
        <v>0</v>
      </c>
      <c r="B3" s="188"/>
      <c r="C3" s="188"/>
      <c r="D3" s="188"/>
      <c r="E3" s="189"/>
    </row>
    <row r="4" spans="1:12" x14ac:dyDescent="0.25">
      <c r="A4" s="1"/>
      <c r="B4" s="2"/>
      <c r="C4" s="2"/>
      <c r="D4" s="2"/>
      <c r="E4" s="3"/>
    </row>
    <row r="5" spans="1:12" x14ac:dyDescent="0.25">
      <c r="A5" s="190" t="s">
        <v>2020</v>
      </c>
      <c r="B5" s="191"/>
      <c r="C5" s="191"/>
      <c r="D5" s="191"/>
      <c r="E5" s="192"/>
    </row>
    <row r="6" spans="1:12" ht="15" customHeight="1" x14ac:dyDescent="0.25">
      <c r="A6" s="272" t="s">
        <v>2021</v>
      </c>
      <c r="B6" s="179"/>
      <c r="C6" s="179"/>
      <c r="D6" s="179"/>
      <c r="E6" s="180"/>
    </row>
    <row r="7" spans="1:12" x14ac:dyDescent="0.25">
      <c r="A7" s="190"/>
      <c r="B7" s="193"/>
      <c r="C7" s="193"/>
      <c r="D7" s="193"/>
      <c r="E7" s="194"/>
    </row>
    <row r="8" spans="1:12" x14ac:dyDescent="0.25">
      <c r="A8" s="195" t="s">
        <v>1</v>
      </c>
      <c r="B8" s="196"/>
      <c r="C8" s="196"/>
      <c r="D8" s="196"/>
      <c r="E8" s="197"/>
    </row>
    <row r="9" spans="1:12" ht="166.5" customHeight="1" x14ac:dyDescent="0.25">
      <c r="A9" s="181" t="s">
        <v>1499</v>
      </c>
      <c r="B9" s="182"/>
      <c r="C9" s="182"/>
      <c r="D9" s="182"/>
      <c r="E9" s="183"/>
      <c r="F9" s="4"/>
      <c r="H9" s="201"/>
      <c r="I9" s="201"/>
      <c r="J9" s="201"/>
      <c r="K9" s="201"/>
      <c r="L9" s="201"/>
    </row>
    <row r="10" spans="1:12" x14ac:dyDescent="0.25">
      <c r="A10" s="223"/>
      <c r="B10" s="224"/>
      <c r="C10" s="224"/>
      <c r="D10" s="224"/>
      <c r="E10" s="225"/>
      <c r="F10" s="4"/>
      <c r="H10" s="201"/>
      <c r="I10" s="201"/>
      <c r="J10" s="201"/>
      <c r="K10" s="201"/>
      <c r="L10" s="201"/>
    </row>
    <row r="11" spans="1:12" x14ac:dyDescent="0.25">
      <c r="A11" s="208"/>
      <c r="B11" s="209"/>
      <c r="C11" s="209"/>
      <c r="D11" s="209"/>
      <c r="E11" s="210"/>
    </row>
    <row r="12" spans="1:12" ht="46.5" customHeight="1" x14ac:dyDescent="0.25">
      <c r="A12" s="220" t="s">
        <v>1500</v>
      </c>
      <c r="B12" s="221"/>
      <c r="C12" s="221"/>
      <c r="D12" s="221"/>
      <c r="E12" s="222"/>
    </row>
    <row r="13" spans="1:12" x14ac:dyDescent="0.25">
      <c r="A13" s="208"/>
      <c r="B13" s="209"/>
      <c r="C13" s="209"/>
      <c r="D13" s="209"/>
      <c r="E13" s="210"/>
    </row>
    <row r="14" spans="1:12" ht="55.5" customHeight="1" x14ac:dyDescent="0.25">
      <c r="A14" s="208" t="s">
        <v>1501</v>
      </c>
      <c r="B14" s="209"/>
      <c r="C14" s="209"/>
      <c r="D14" s="209"/>
      <c r="E14" s="210"/>
    </row>
    <row r="15" spans="1:12" x14ac:dyDescent="0.25">
      <c r="A15" s="208"/>
      <c r="B15" s="209"/>
      <c r="C15" s="209"/>
      <c r="D15" s="209"/>
      <c r="E15" s="210"/>
    </row>
    <row r="16" spans="1:12" ht="45" customHeight="1" x14ac:dyDescent="0.25">
      <c r="A16" s="208" t="s">
        <v>1502</v>
      </c>
      <c r="B16" s="209"/>
      <c r="C16" s="209"/>
      <c r="D16" s="209"/>
      <c r="E16" s="210"/>
    </row>
    <row r="17" spans="1:5" x14ac:dyDescent="0.25">
      <c r="A17" s="208"/>
      <c r="B17" s="209"/>
      <c r="C17" s="209"/>
      <c r="D17" s="209"/>
      <c r="E17" s="210"/>
    </row>
    <row r="18" spans="1:5" ht="71.25" customHeight="1" x14ac:dyDescent="0.25">
      <c r="A18" s="211" t="s">
        <v>1504</v>
      </c>
      <c r="B18" s="212"/>
      <c r="C18" s="212"/>
      <c r="D18" s="212"/>
      <c r="E18" s="213"/>
    </row>
    <row r="19" spans="1:5" x14ac:dyDescent="0.25">
      <c r="A19" s="13"/>
      <c r="B19" s="14"/>
      <c r="C19" s="14"/>
      <c r="D19" s="14"/>
      <c r="E19" s="15"/>
    </row>
    <row r="20" spans="1:5" ht="98.25" customHeight="1" x14ac:dyDescent="0.25">
      <c r="A20" s="214" t="s">
        <v>1503</v>
      </c>
      <c r="B20" s="215"/>
      <c r="C20" s="215"/>
      <c r="D20" s="215"/>
      <c r="E20" s="216"/>
    </row>
    <row r="21" spans="1:5" x14ac:dyDescent="0.25">
      <c r="A21" s="202"/>
      <c r="B21" s="203"/>
      <c r="C21" s="203"/>
      <c r="D21" s="203"/>
      <c r="E21" s="204"/>
    </row>
    <row r="22" spans="1:5" ht="35.25" customHeight="1" x14ac:dyDescent="0.25">
      <c r="A22" s="217" t="s">
        <v>1505</v>
      </c>
      <c r="B22" s="218"/>
      <c r="C22" s="218"/>
      <c r="D22" s="218"/>
      <c r="E22" s="219"/>
    </row>
    <row r="23" spans="1:5" x14ac:dyDescent="0.25">
      <c r="A23" s="5"/>
      <c r="B23" s="6"/>
      <c r="C23" s="6"/>
      <c r="D23" s="6"/>
      <c r="E23" s="7"/>
    </row>
    <row r="24" spans="1:5" x14ac:dyDescent="0.25">
      <c r="A24" s="202" t="s">
        <v>1506</v>
      </c>
      <c r="B24" s="203"/>
      <c r="C24" s="203"/>
      <c r="D24" s="203"/>
      <c r="E24" s="204"/>
    </row>
    <row r="25" spans="1:5" x14ac:dyDescent="0.25">
      <c r="A25" s="205"/>
      <c r="B25" s="206"/>
      <c r="C25" s="206"/>
      <c r="D25" s="206"/>
      <c r="E25" s="207"/>
    </row>
  </sheetData>
  <sheetProtection algorithmName="SHA-512" hashValue="TihqVnLWZp9LBftyfQYttSY/w7HlrI9qs6NCGdahs12/AystWQR16yaeZgrIXgWPfy2z/JqaHW1269DBvpXcLA==" saltValue="DM1nOdW8n1tzGWt88daANg==" spinCount="100000" sheet="1" objects="1" scenarios="1"/>
  <mergeCells count="23">
    <mergeCell ref="H9:L9"/>
    <mergeCell ref="A24:E24"/>
    <mergeCell ref="A25:E25"/>
    <mergeCell ref="A16:E16"/>
    <mergeCell ref="A17:E17"/>
    <mergeCell ref="A18:E18"/>
    <mergeCell ref="A20:E20"/>
    <mergeCell ref="A21:E21"/>
    <mergeCell ref="A22:E22"/>
    <mergeCell ref="H10:L10"/>
    <mergeCell ref="A11:E11"/>
    <mergeCell ref="A12:E12"/>
    <mergeCell ref="A13:E13"/>
    <mergeCell ref="A14:E14"/>
    <mergeCell ref="A15:E15"/>
    <mergeCell ref="A10:E10"/>
    <mergeCell ref="A9:E9"/>
    <mergeCell ref="A1:E1"/>
    <mergeCell ref="A3:E3"/>
    <mergeCell ref="A5:E5"/>
    <mergeCell ref="A7:E7"/>
    <mergeCell ref="A8:E8"/>
    <mergeCell ref="A2:E2"/>
  </mergeCells>
  <pageMargins left="0.7" right="0.7" top="0.75" bottom="0.75" header="0.3" footer="0.3"/>
  <pageSetup scale="68" orientation="portrait"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E3170-423A-48AA-983C-DFAA92FC690F}">
  <dimension ref="A1:D15"/>
  <sheetViews>
    <sheetView zoomScaleNormal="100" workbookViewId="0">
      <selection sqref="A1:D1"/>
    </sheetView>
  </sheetViews>
  <sheetFormatPr defaultRowHeight="15" x14ac:dyDescent="0.25"/>
  <cols>
    <col min="1" max="1" width="25.5703125" customWidth="1"/>
    <col min="2" max="2" width="21.42578125" customWidth="1"/>
    <col min="3" max="3" width="23.5703125" customWidth="1"/>
    <col min="4" max="4" width="24.5703125" customWidth="1"/>
  </cols>
  <sheetData>
    <row r="1" spans="1:4" ht="26.25" x14ac:dyDescent="0.25">
      <c r="A1" s="184" t="s">
        <v>1507</v>
      </c>
      <c r="B1" s="185"/>
      <c r="C1" s="185"/>
      <c r="D1" s="186"/>
    </row>
    <row r="2" spans="1:4" ht="18" x14ac:dyDescent="0.25">
      <c r="A2" s="241" t="s">
        <v>1509</v>
      </c>
      <c r="B2" s="242"/>
      <c r="C2" s="242"/>
      <c r="D2" s="243"/>
    </row>
    <row r="3" spans="1:4" ht="18" x14ac:dyDescent="0.25">
      <c r="A3" s="229" t="s">
        <v>1508</v>
      </c>
      <c r="B3" s="230"/>
      <c r="C3" s="230"/>
      <c r="D3" s="231"/>
    </row>
    <row r="4" spans="1:4" x14ac:dyDescent="0.25">
      <c r="A4" s="232"/>
      <c r="B4" s="233"/>
      <c r="C4" s="233"/>
      <c r="D4" s="234"/>
    </row>
    <row r="5" spans="1:4" x14ac:dyDescent="0.25">
      <c r="A5" s="235" t="s">
        <v>1510</v>
      </c>
      <c r="B5" s="236"/>
      <c r="C5" s="236"/>
      <c r="D5" s="237"/>
    </row>
    <row r="6" spans="1:4" ht="29.25" customHeight="1" x14ac:dyDescent="0.25">
      <c r="A6" s="238" t="s">
        <v>1511</v>
      </c>
      <c r="B6" s="239"/>
      <c r="C6" s="239"/>
      <c r="D6" s="240"/>
    </row>
    <row r="7" spans="1:4" x14ac:dyDescent="0.25">
      <c r="A7" s="226"/>
      <c r="B7" s="227"/>
      <c r="C7" s="227"/>
      <c r="D7" s="228"/>
    </row>
    <row r="8" spans="1:4" x14ac:dyDescent="0.25">
      <c r="A8" s="235" t="s">
        <v>1512</v>
      </c>
      <c r="B8" s="236"/>
      <c r="C8" s="236"/>
      <c r="D8" s="237"/>
    </row>
    <row r="9" spans="1:4" ht="67.5" customHeight="1" x14ac:dyDescent="0.25">
      <c r="A9" s="238" t="s">
        <v>1513</v>
      </c>
      <c r="B9" s="239"/>
      <c r="C9" s="239"/>
      <c r="D9" s="240"/>
    </row>
    <row r="10" spans="1:4" x14ac:dyDescent="0.25">
      <c r="A10" s="226"/>
      <c r="B10" s="227"/>
      <c r="C10" s="227"/>
      <c r="D10" s="228"/>
    </row>
    <row r="11" spans="1:4" x14ac:dyDescent="0.25">
      <c r="A11" s="235" t="s">
        <v>2</v>
      </c>
      <c r="B11" s="236"/>
      <c r="C11" s="236"/>
      <c r="D11" s="237"/>
    </row>
    <row r="12" spans="1:4" ht="33.75" customHeight="1" x14ac:dyDescent="0.25">
      <c r="A12" s="238" t="s">
        <v>1514</v>
      </c>
      <c r="B12" s="239"/>
      <c r="C12" s="239"/>
      <c r="D12" s="240"/>
    </row>
    <row r="13" spans="1:4" x14ac:dyDescent="0.25">
      <c r="A13" s="226"/>
      <c r="B13" s="227"/>
      <c r="C13" s="227"/>
      <c r="D13" s="228"/>
    </row>
    <row r="14" spans="1:4" x14ac:dyDescent="0.25">
      <c r="A14" s="235" t="s">
        <v>3</v>
      </c>
      <c r="B14" s="236"/>
      <c r="C14" s="236"/>
      <c r="D14" s="237"/>
    </row>
    <row r="15" spans="1:4" ht="57.75" customHeight="1" x14ac:dyDescent="0.25">
      <c r="A15" s="244" t="s">
        <v>1515</v>
      </c>
      <c r="B15" s="245"/>
      <c r="C15" s="245"/>
      <c r="D15" s="246"/>
    </row>
  </sheetData>
  <sheetProtection algorithmName="SHA-512" hashValue="x49QnHxF5ND/+dMX6fFQeANARS1YTuBFdluuqmezeFCRxkowvha4c/W4w1KG2IuQNz/qqopcmkdE60An8JiFZQ==" saltValue="Gk3OO326Te9itRVpjxf4hQ==" spinCount="100000" sheet="1" objects="1" scenarios="1"/>
  <mergeCells count="15">
    <mergeCell ref="A13:D13"/>
    <mergeCell ref="A14:D14"/>
    <mergeCell ref="A15:D15"/>
    <mergeCell ref="A8:D8"/>
    <mergeCell ref="A9:D9"/>
    <mergeCell ref="A10:D10"/>
    <mergeCell ref="A11:D11"/>
    <mergeCell ref="A12:D12"/>
    <mergeCell ref="A7:D7"/>
    <mergeCell ref="A1:D1"/>
    <mergeCell ref="A3:D3"/>
    <mergeCell ref="A4:D4"/>
    <mergeCell ref="A5:D5"/>
    <mergeCell ref="A6:D6"/>
    <mergeCell ref="A2:D2"/>
  </mergeCells>
  <pageMargins left="0.7" right="0.7"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D869-A38F-448A-AB0F-C602029DC439}">
  <dimension ref="A1:D49"/>
  <sheetViews>
    <sheetView zoomScaleNormal="100" workbookViewId="0">
      <selection sqref="A1:C1"/>
    </sheetView>
  </sheetViews>
  <sheetFormatPr defaultColWidth="8.85546875" defaultRowHeight="12.75" x14ac:dyDescent="0.2"/>
  <cols>
    <col min="1" max="1" width="12.5703125" style="8" customWidth="1"/>
    <col min="2" max="2" width="23.85546875" style="8" customWidth="1"/>
    <col min="3" max="3" width="95.85546875" style="8" customWidth="1"/>
    <col min="4" max="16384" width="8.85546875" style="8"/>
  </cols>
  <sheetData>
    <row r="1" spans="1:4" customFormat="1" ht="26.25" x14ac:dyDescent="0.25">
      <c r="A1" s="184" t="s">
        <v>1507</v>
      </c>
      <c r="B1" s="185"/>
      <c r="C1" s="186"/>
      <c r="D1" s="8"/>
    </row>
    <row r="2" spans="1:4" customFormat="1" ht="26.25" x14ac:dyDescent="0.25">
      <c r="A2" s="198" t="s">
        <v>1509</v>
      </c>
      <c r="B2" s="199"/>
      <c r="C2" s="200"/>
      <c r="D2" s="8"/>
    </row>
    <row r="3" spans="1:4" customFormat="1" ht="15.75" x14ac:dyDescent="0.25">
      <c r="A3" s="253" t="s">
        <v>1510</v>
      </c>
      <c r="B3" s="254"/>
      <c r="C3" s="255"/>
      <c r="D3" s="8"/>
    </row>
    <row r="4" spans="1:4" x14ac:dyDescent="0.2">
      <c r="A4" s="256"/>
      <c r="B4" s="257"/>
      <c r="C4" s="258"/>
    </row>
    <row r="5" spans="1:4" x14ac:dyDescent="0.2">
      <c r="A5" s="259" t="s">
        <v>1516</v>
      </c>
      <c r="B5" s="260"/>
      <c r="C5" s="261"/>
    </row>
    <row r="6" spans="1:4" ht="36.75" customHeight="1" x14ac:dyDescent="0.2">
      <c r="A6" s="262" t="s">
        <v>1517</v>
      </c>
      <c r="B6" s="263"/>
      <c r="C6" s="264"/>
    </row>
    <row r="7" spans="1:4" x14ac:dyDescent="0.2">
      <c r="A7" s="265" t="s">
        <v>1520</v>
      </c>
      <c r="B7" s="266"/>
      <c r="C7" s="267"/>
    </row>
    <row r="8" spans="1:4" x14ac:dyDescent="0.2">
      <c r="A8" s="9" t="s">
        <v>1518</v>
      </c>
      <c r="B8" s="10" t="s">
        <v>1519</v>
      </c>
      <c r="C8" s="11" t="s">
        <v>4</v>
      </c>
    </row>
    <row r="9" spans="1:4" ht="25.5" x14ac:dyDescent="0.2">
      <c r="A9" s="16" t="s">
        <v>6</v>
      </c>
      <c r="B9" s="17" t="s">
        <v>1521</v>
      </c>
      <c r="C9" s="18" t="s">
        <v>1522</v>
      </c>
    </row>
    <row r="10" spans="1:4" x14ac:dyDescent="0.2">
      <c r="A10" s="19" t="s">
        <v>8</v>
      </c>
      <c r="B10" s="20" t="s">
        <v>5</v>
      </c>
      <c r="C10" s="21" t="s">
        <v>1523</v>
      </c>
    </row>
    <row r="11" spans="1:4" ht="25.5" x14ac:dyDescent="0.2">
      <c r="A11" s="19" t="s">
        <v>10</v>
      </c>
      <c r="B11" s="20" t="s">
        <v>7</v>
      </c>
      <c r="C11" s="22" t="s">
        <v>1524</v>
      </c>
    </row>
    <row r="12" spans="1:4" ht="127.5" x14ac:dyDescent="0.2">
      <c r="A12" s="19" t="s">
        <v>11</v>
      </c>
      <c r="B12" s="23" t="s">
        <v>9</v>
      </c>
      <c r="C12" s="24" t="s">
        <v>1525</v>
      </c>
    </row>
    <row r="13" spans="1:4" ht="38.25" x14ac:dyDescent="0.2">
      <c r="A13" s="19" t="s">
        <v>12</v>
      </c>
      <c r="B13" s="20" t="s">
        <v>1526</v>
      </c>
      <c r="C13" s="24" t="s">
        <v>1527</v>
      </c>
    </row>
    <row r="14" spans="1:4" ht="38.25" x14ac:dyDescent="0.2">
      <c r="A14" s="19" t="s">
        <v>13</v>
      </c>
      <c r="B14" s="20" t="s">
        <v>28</v>
      </c>
      <c r="C14" s="24" t="s">
        <v>1528</v>
      </c>
    </row>
    <row r="15" spans="1:4" ht="51" x14ac:dyDescent="0.2">
      <c r="A15" s="19" t="s">
        <v>15</v>
      </c>
      <c r="B15" s="20" t="s">
        <v>1529</v>
      </c>
      <c r="C15" s="24" t="s">
        <v>1530</v>
      </c>
    </row>
    <row r="16" spans="1:4" x14ac:dyDescent="0.2">
      <c r="A16" s="19" t="s">
        <v>17</v>
      </c>
      <c r="B16" s="20" t="s">
        <v>14</v>
      </c>
      <c r="C16" s="24" t="s">
        <v>1531</v>
      </c>
    </row>
    <row r="17" spans="1:3" ht="33" customHeight="1" x14ac:dyDescent="0.2">
      <c r="A17" s="19" t="s">
        <v>1532</v>
      </c>
      <c r="B17" s="20" t="s">
        <v>16</v>
      </c>
      <c r="C17" s="24" t="s">
        <v>1533</v>
      </c>
    </row>
    <row r="18" spans="1:3" ht="51" x14ac:dyDescent="0.2">
      <c r="A18" s="25" t="s">
        <v>1534</v>
      </c>
      <c r="B18" s="26" t="s">
        <v>1535</v>
      </c>
      <c r="C18" s="27" t="s">
        <v>1536</v>
      </c>
    </row>
    <row r="19" spans="1:3" x14ac:dyDescent="0.2">
      <c r="A19" s="268" t="s">
        <v>1537</v>
      </c>
      <c r="B19" s="269"/>
      <c r="C19" s="270"/>
    </row>
    <row r="20" spans="1:3" x14ac:dyDescent="0.2">
      <c r="A20" s="28" t="s">
        <v>1538</v>
      </c>
      <c r="B20" s="29" t="s">
        <v>31</v>
      </c>
      <c r="C20" s="21" t="s">
        <v>1539</v>
      </c>
    </row>
    <row r="21" spans="1:3" ht="38.25" x14ac:dyDescent="0.2">
      <c r="A21" s="28" t="s">
        <v>1540</v>
      </c>
      <c r="B21" s="29" t="s">
        <v>1541</v>
      </c>
      <c r="C21" s="21" t="s">
        <v>1542</v>
      </c>
    </row>
    <row r="22" spans="1:3" x14ac:dyDescent="0.2">
      <c r="A22" s="247" t="s">
        <v>1543</v>
      </c>
      <c r="B22" s="248"/>
      <c r="C22" s="249"/>
    </row>
    <row r="23" spans="1:3" ht="25.5" x14ac:dyDescent="0.2">
      <c r="A23" s="30" t="s">
        <v>1544</v>
      </c>
      <c r="B23" s="31" t="s">
        <v>1545</v>
      </c>
      <c r="C23" s="18" t="s">
        <v>1546</v>
      </c>
    </row>
    <row r="24" spans="1:3" ht="38.25" x14ac:dyDescent="0.2">
      <c r="A24" s="28" t="s">
        <v>1547</v>
      </c>
      <c r="B24" s="29" t="s">
        <v>1548</v>
      </c>
      <c r="C24" s="21" t="s">
        <v>1549</v>
      </c>
    </row>
    <row r="25" spans="1:3" ht="46.5" customHeight="1" x14ac:dyDescent="0.2">
      <c r="A25" s="28" t="s">
        <v>1550</v>
      </c>
      <c r="B25" s="29" t="s">
        <v>33</v>
      </c>
      <c r="C25" s="24" t="s">
        <v>1551</v>
      </c>
    </row>
    <row r="26" spans="1:3" ht="38.25" x14ac:dyDescent="0.2">
      <c r="A26" s="28" t="s">
        <v>1552</v>
      </c>
      <c r="B26" s="29" t="s">
        <v>34</v>
      </c>
      <c r="C26" s="24" t="s">
        <v>1553</v>
      </c>
    </row>
    <row r="27" spans="1:3" ht="38.25" x14ac:dyDescent="0.2">
      <c r="A27" s="28" t="s">
        <v>1554</v>
      </c>
      <c r="B27" s="29" t="s">
        <v>1555</v>
      </c>
      <c r="C27" s="24" t="s">
        <v>1556</v>
      </c>
    </row>
    <row r="28" spans="1:3" ht="45.75" customHeight="1" x14ac:dyDescent="0.2">
      <c r="A28" s="28" t="s">
        <v>1557</v>
      </c>
      <c r="B28" s="29" t="s">
        <v>1558</v>
      </c>
      <c r="C28" s="21" t="s">
        <v>1559</v>
      </c>
    </row>
    <row r="29" spans="1:3" ht="45.75" customHeight="1" x14ac:dyDescent="0.2">
      <c r="A29" s="28" t="s">
        <v>1560</v>
      </c>
      <c r="B29" s="29" t="s">
        <v>35</v>
      </c>
      <c r="C29" s="21" t="s">
        <v>1561</v>
      </c>
    </row>
    <row r="30" spans="1:3" x14ac:dyDescent="0.2">
      <c r="A30" s="250" t="s">
        <v>1562</v>
      </c>
      <c r="B30" s="251"/>
      <c r="C30" s="252"/>
    </row>
    <row r="31" spans="1:3" ht="25.5" x14ac:dyDescent="0.2">
      <c r="A31" s="28" t="s">
        <v>1563</v>
      </c>
      <c r="B31" s="29" t="s">
        <v>1564</v>
      </c>
      <c r="C31" s="21" t="s">
        <v>1565</v>
      </c>
    </row>
    <row r="32" spans="1:3" x14ac:dyDescent="0.2">
      <c r="A32" s="32" t="s">
        <v>1566</v>
      </c>
      <c r="B32" s="17" t="s">
        <v>1567</v>
      </c>
      <c r="C32" s="33" t="s">
        <v>1568</v>
      </c>
    </row>
    <row r="33" spans="1:3" ht="38.25" x14ac:dyDescent="0.2">
      <c r="A33" s="34" t="s">
        <v>1569</v>
      </c>
      <c r="B33" s="20" t="s">
        <v>1570</v>
      </c>
      <c r="C33" s="24" t="s">
        <v>1571</v>
      </c>
    </row>
    <row r="34" spans="1:3" ht="25.5" x14ac:dyDescent="0.2">
      <c r="A34" s="34" t="s">
        <v>1572</v>
      </c>
      <c r="B34" s="20" t="s">
        <v>1573</v>
      </c>
      <c r="C34" s="24" t="s">
        <v>1574</v>
      </c>
    </row>
    <row r="35" spans="1:3" ht="51" x14ac:dyDescent="0.2">
      <c r="A35" s="34" t="s">
        <v>1575</v>
      </c>
      <c r="B35" s="20" t="s">
        <v>1576</v>
      </c>
      <c r="C35" s="24" t="s">
        <v>1577</v>
      </c>
    </row>
    <row r="36" spans="1:3" ht="38.25" x14ac:dyDescent="0.2">
      <c r="A36" s="34" t="s">
        <v>1578</v>
      </c>
      <c r="B36" s="20" t="s">
        <v>1579</v>
      </c>
      <c r="C36" s="24" t="s">
        <v>1580</v>
      </c>
    </row>
    <row r="37" spans="1:3" ht="25.5" x14ac:dyDescent="0.2">
      <c r="A37" s="34" t="s">
        <v>1581</v>
      </c>
      <c r="B37" s="20" t="s">
        <v>37</v>
      </c>
      <c r="C37" s="24" t="s">
        <v>1582</v>
      </c>
    </row>
    <row r="38" spans="1:3" ht="38.25" x14ac:dyDescent="0.2">
      <c r="A38" s="28" t="s">
        <v>1583</v>
      </c>
      <c r="B38" s="29" t="s">
        <v>1584</v>
      </c>
      <c r="C38" s="21" t="s">
        <v>1585</v>
      </c>
    </row>
    <row r="39" spans="1:3" x14ac:dyDescent="0.2">
      <c r="A39" s="250" t="s">
        <v>1586</v>
      </c>
      <c r="B39" s="251"/>
      <c r="C39" s="252"/>
    </row>
    <row r="40" spans="1:3" x14ac:dyDescent="0.2">
      <c r="A40" s="34" t="s">
        <v>1587</v>
      </c>
      <c r="B40" s="20" t="s">
        <v>18</v>
      </c>
      <c r="C40" s="24" t="s">
        <v>1588</v>
      </c>
    </row>
    <row r="41" spans="1:3" ht="25.5" x14ac:dyDescent="0.2">
      <c r="A41" s="34" t="s">
        <v>1589</v>
      </c>
      <c r="B41" s="20" t="s">
        <v>1590</v>
      </c>
      <c r="C41" s="24" t="s">
        <v>1591</v>
      </c>
    </row>
    <row r="42" spans="1:3" ht="49.5" customHeight="1" x14ac:dyDescent="0.2">
      <c r="A42" s="34" t="s">
        <v>1592</v>
      </c>
      <c r="B42" s="20" t="s">
        <v>1593</v>
      </c>
      <c r="C42" s="24" t="s">
        <v>1594</v>
      </c>
    </row>
    <row r="43" spans="1:3" ht="44.25" customHeight="1" x14ac:dyDescent="0.2">
      <c r="A43" s="34" t="s">
        <v>1595</v>
      </c>
      <c r="B43" s="20" t="s">
        <v>1596</v>
      </c>
      <c r="C43" s="24" t="s">
        <v>1597</v>
      </c>
    </row>
    <row r="44" spans="1:3" ht="25.5" x14ac:dyDescent="0.2">
      <c r="A44" s="34" t="s">
        <v>1598</v>
      </c>
      <c r="B44" s="20" t="s">
        <v>1599</v>
      </c>
      <c r="C44" s="24" t="s">
        <v>1600</v>
      </c>
    </row>
    <row r="45" spans="1:3" ht="35.25" customHeight="1" x14ac:dyDescent="0.2">
      <c r="A45" s="34" t="s">
        <v>1601</v>
      </c>
      <c r="B45" s="20" t="s">
        <v>1602</v>
      </c>
      <c r="C45" s="24" t="s">
        <v>1603</v>
      </c>
    </row>
    <row r="46" spans="1:3" ht="48.75" customHeight="1" x14ac:dyDescent="0.2">
      <c r="A46" s="34" t="s">
        <v>1604</v>
      </c>
      <c r="B46" s="20" t="s">
        <v>1605</v>
      </c>
      <c r="C46" s="24" t="s">
        <v>1606</v>
      </c>
    </row>
    <row r="47" spans="1:3" ht="48" customHeight="1" x14ac:dyDescent="0.2">
      <c r="A47" s="34" t="s">
        <v>19</v>
      </c>
      <c r="B47" s="20" t="s">
        <v>1607</v>
      </c>
      <c r="C47" s="24" t="s">
        <v>1608</v>
      </c>
    </row>
    <row r="48" spans="1:3" ht="59.25" customHeight="1" x14ac:dyDescent="0.2">
      <c r="A48" s="34" t="s">
        <v>1609</v>
      </c>
      <c r="B48" s="20" t="s">
        <v>1610</v>
      </c>
      <c r="C48" s="24" t="s">
        <v>1611</v>
      </c>
    </row>
    <row r="49" spans="1:3" ht="32.25" customHeight="1" x14ac:dyDescent="0.2">
      <c r="A49" s="35" t="s">
        <v>1612</v>
      </c>
      <c r="B49" s="36" t="s">
        <v>1613</v>
      </c>
      <c r="C49" s="37" t="s">
        <v>1614</v>
      </c>
    </row>
  </sheetData>
  <sheetProtection algorithmName="SHA-512" hashValue="pMK4FrkU4DqOAM+gv2XX38dEMFU/EzzK7mvwxxlEpZGyHusd8izER8OfovMmbzgUlnYt7e0Ztq0ox8sNoUCbew==" saltValue="pMGtkfdvwKctHDpNfLAr8g==" spinCount="100000" sheet="1" objects="1" scenarios="1"/>
  <mergeCells count="11">
    <mergeCell ref="A22:C22"/>
    <mergeCell ref="A30:C30"/>
    <mergeCell ref="A39:C39"/>
    <mergeCell ref="A1:C1"/>
    <mergeCell ref="A3:C3"/>
    <mergeCell ref="A4:C4"/>
    <mergeCell ref="A5:C5"/>
    <mergeCell ref="A6:C6"/>
    <mergeCell ref="A2:C2"/>
    <mergeCell ref="A7:C7"/>
    <mergeCell ref="A19:C19"/>
  </mergeCells>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2C6D-3CE6-4D70-95FC-D243AB3637FB}">
  <sheetPr>
    <tabColor theme="9"/>
  </sheetPr>
  <dimension ref="B1:I73"/>
  <sheetViews>
    <sheetView tabSelected="1" zoomScaleNormal="100" workbookViewId="0"/>
  </sheetViews>
  <sheetFormatPr defaultColWidth="9.28515625" defaultRowHeight="12.75" x14ac:dyDescent="0.2"/>
  <cols>
    <col min="1" max="1" width="2.7109375" style="41" customWidth="1"/>
    <col min="2" max="2" width="3.42578125" style="41" customWidth="1"/>
    <col min="3" max="3" width="60.28515625" style="41" customWidth="1"/>
    <col min="4" max="4" width="2.42578125" style="41" bestFit="1" customWidth="1"/>
    <col min="5" max="5" width="34.28515625" style="41" customWidth="1"/>
    <col min="6" max="6" width="2.5703125" style="41" customWidth="1"/>
    <col min="7" max="7" width="75.28515625" style="41" customWidth="1"/>
    <col min="8" max="8" width="2.7109375" style="41" customWidth="1"/>
    <col min="9" max="16384" width="9.28515625" style="41"/>
  </cols>
  <sheetData>
    <row r="1" spans="2:7" x14ac:dyDescent="0.2">
      <c r="B1" s="38">
        <v>1</v>
      </c>
      <c r="C1" s="39" t="s">
        <v>20</v>
      </c>
      <c r="D1" s="39" t="s">
        <v>21</v>
      </c>
      <c r="E1" s="39" t="s">
        <v>22</v>
      </c>
      <c r="F1" s="39" t="s">
        <v>23</v>
      </c>
      <c r="G1" s="40" t="s">
        <v>24</v>
      </c>
    </row>
    <row r="2" spans="2:7" ht="26.25" x14ac:dyDescent="0.2">
      <c r="B2" s="42">
        <v>2</v>
      </c>
      <c r="C2" s="184" t="s">
        <v>1507</v>
      </c>
      <c r="D2" s="271"/>
      <c r="E2" s="271"/>
      <c r="F2" s="271"/>
      <c r="G2" s="271"/>
    </row>
    <row r="3" spans="2:7" ht="26.25" x14ac:dyDescent="0.2">
      <c r="B3" s="42">
        <v>3</v>
      </c>
      <c r="C3" s="198" t="s">
        <v>1682</v>
      </c>
      <c r="D3" s="199"/>
      <c r="E3" s="199"/>
      <c r="F3" s="199"/>
      <c r="G3" s="199"/>
    </row>
    <row r="4" spans="2:7" ht="15.75" x14ac:dyDescent="0.2">
      <c r="B4" s="42">
        <v>4</v>
      </c>
      <c r="C4" s="253" t="s">
        <v>1512</v>
      </c>
      <c r="D4" s="254"/>
      <c r="E4" s="254"/>
      <c r="F4" s="254"/>
      <c r="G4" s="254"/>
    </row>
    <row r="5" spans="2:7" x14ac:dyDescent="0.2">
      <c r="B5" s="42">
        <v>5</v>
      </c>
      <c r="C5" s="43" t="s">
        <v>1615</v>
      </c>
      <c r="D5" s="44"/>
      <c r="E5" s="44"/>
      <c r="F5" s="45"/>
      <c r="G5" s="46" t="s">
        <v>1616</v>
      </c>
    </row>
    <row r="6" spans="2:7" x14ac:dyDescent="0.2">
      <c r="B6" s="42">
        <v>6</v>
      </c>
      <c r="C6" s="47" t="s">
        <v>25</v>
      </c>
      <c r="D6" s="47"/>
      <c r="E6" s="47" t="s">
        <v>1498</v>
      </c>
      <c r="F6" s="47"/>
      <c r="G6" s="48" t="s">
        <v>1617</v>
      </c>
    </row>
    <row r="7" spans="2:7" x14ac:dyDescent="0.2">
      <c r="B7" s="42">
        <v>7</v>
      </c>
      <c r="C7" s="49" t="s">
        <v>1618</v>
      </c>
      <c r="D7" s="50"/>
      <c r="E7" s="50"/>
      <c r="F7" s="50"/>
      <c r="G7" s="51"/>
    </row>
    <row r="8" spans="2:7" x14ac:dyDescent="0.2">
      <c r="B8" s="42">
        <v>8</v>
      </c>
      <c r="C8" s="12" t="s">
        <v>1521</v>
      </c>
      <c r="D8" s="52"/>
      <c r="E8" s="53" t="s">
        <v>26</v>
      </c>
      <c r="F8" s="52"/>
      <c r="G8" s="54" t="s">
        <v>1619</v>
      </c>
    </row>
    <row r="9" spans="2:7" x14ac:dyDescent="0.2">
      <c r="B9" s="42">
        <v>9</v>
      </c>
      <c r="C9" s="41" t="s">
        <v>5</v>
      </c>
      <c r="E9" s="55">
        <v>500000</v>
      </c>
      <c r="G9" s="56" t="s">
        <v>1620</v>
      </c>
    </row>
    <row r="10" spans="2:7" x14ac:dyDescent="0.2">
      <c r="B10" s="42">
        <v>10</v>
      </c>
      <c r="C10" s="41" t="s">
        <v>7</v>
      </c>
      <c r="E10" s="53">
        <v>10</v>
      </c>
      <c r="G10" s="56" t="s">
        <v>1621</v>
      </c>
    </row>
    <row r="11" spans="2:7" x14ac:dyDescent="0.2">
      <c r="B11" s="42">
        <v>11</v>
      </c>
      <c r="C11" s="41" t="s">
        <v>9</v>
      </c>
      <c r="E11" s="53">
        <v>10</v>
      </c>
      <c r="G11" s="56" t="s">
        <v>1622</v>
      </c>
    </row>
    <row r="12" spans="2:7" x14ac:dyDescent="0.2">
      <c r="B12" s="57">
        <v>12</v>
      </c>
      <c r="C12" s="58" t="s">
        <v>1526</v>
      </c>
      <c r="E12" s="59" t="s">
        <v>27</v>
      </c>
      <c r="G12" s="56" t="s">
        <v>1623</v>
      </c>
    </row>
    <row r="13" spans="2:7" x14ac:dyDescent="0.2">
      <c r="B13" s="42">
        <v>13</v>
      </c>
      <c r="C13" s="41" t="s">
        <v>28</v>
      </c>
      <c r="E13" s="53">
        <v>35</v>
      </c>
      <c r="G13" s="56" t="s">
        <v>1624</v>
      </c>
    </row>
    <row r="14" spans="2:7" x14ac:dyDescent="0.2">
      <c r="B14" s="42">
        <v>14</v>
      </c>
      <c r="C14" s="41" t="s">
        <v>1529</v>
      </c>
      <c r="E14" s="55">
        <v>0</v>
      </c>
      <c r="G14" s="56" t="s">
        <v>1625</v>
      </c>
    </row>
    <row r="15" spans="2:7" x14ac:dyDescent="0.2">
      <c r="B15" s="42">
        <v>15</v>
      </c>
      <c r="C15" s="41" t="s">
        <v>14</v>
      </c>
      <c r="E15" s="55">
        <v>0</v>
      </c>
      <c r="G15" s="56" t="s">
        <v>29</v>
      </c>
    </row>
    <row r="16" spans="2:7" x14ac:dyDescent="0.2">
      <c r="B16" s="42">
        <v>16</v>
      </c>
      <c r="C16" s="41" t="s">
        <v>16</v>
      </c>
      <c r="E16" s="60" t="s">
        <v>2006</v>
      </c>
      <c r="G16" s="56" t="s">
        <v>1626</v>
      </c>
    </row>
    <row r="17" spans="2:7" x14ac:dyDescent="0.2">
      <c r="B17" s="42">
        <v>17</v>
      </c>
      <c r="C17" s="41" t="s">
        <v>1535</v>
      </c>
      <c r="E17" s="61" t="s">
        <v>49</v>
      </c>
      <c r="G17" s="56" t="s">
        <v>1627</v>
      </c>
    </row>
    <row r="18" spans="2:7" x14ac:dyDescent="0.2">
      <c r="B18" s="42">
        <v>18</v>
      </c>
      <c r="C18" s="49" t="s">
        <v>1628</v>
      </c>
      <c r="D18" s="50"/>
      <c r="E18" s="50"/>
      <c r="F18" s="50"/>
      <c r="G18" s="51"/>
    </row>
    <row r="19" spans="2:7" x14ac:dyDescent="0.2">
      <c r="B19" s="42">
        <v>19</v>
      </c>
      <c r="C19" s="41" t="s">
        <v>31</v>
      </c>
      <c r="E19" s="62">
        <v>60000</v>
      </c>
      <c r="G19" s="56" t="s">
        <v>1629</v>
      </c>
    </row>
    <row r="20" spans="2:7" x14ac:dyDescent="0.2">
      <c r="B20" s="42">
        <v>20</v>
      </c>
      <c r="C20" s="41" t="s">
        <v>1541</v>
      </c>
      <c r="E20" s="63">
        <v>21</v>
      </c>
      <c r="G20" s="56" t="s">
        <v>1630</v>
      </c>
    </row>
    <row r="21" spans="2:7" x14ac:dyDescent="0.2">
      <c r="B21" s="42">
        <v>21</v>
      </c>
      <c r="C21" s="49" t="s">
        <v>1631</v>
      </c>
      <c r="D21" s="50"/>
      <c r="E21" s="50"/>
      <c r="F21" s="50"/>
      <c r="G21" s="51"/>
    </row>
    <row r="22" spans="2:7" ht="38.25" customHeight="1" x14ac:dyDescent="0.2">
      <c r="B22" s="42">
        <v>22</v>
      </c>
      <c r="C22" s="64" t="s">
        <v>1545</v>
      </c>
      <c r="E22" s="65" t="str">
        <f>INDEX('DRG Table'!$C$9:$C$1048576, MATCH($E$17, 'DRG Table'!$B$9:$B$1048576, 0))</f>
        <v>LIVER TRANSPLANT AND/OR INTESTINAL TRANSPLANT</v>
      </c>
      <c r="G22" s="66" t="s">
        <v>32</v>
      </c>
    </row>
    <row r="23" spans="2:7" x14ac:dyDescent="0.2">
      <c r="B23" s="42">
        <v>23</v>
      </c>
      <c r="C23" s="41" t="s">
        <v>1548</v>
      </c>
      <c r="E23" s="67">
        <f>INDEX('DRG Table'!$F$9:$F$1048576, MATCH($E$17, 'DRG Table'!$B$9:$B$1048576, 0))</f>
        <v>6.1123000000000003</v>
      </c>
      <c r="G23" s="56" t="s">
        <v>1632</v>
      </c>
    </row>
    <row r="24" spans="2:7" x14ac:dyDescent="0.2">
      <c r="B24" s="42">
        <v>24</v>
      </c>
      <c r="C24" s="41" t="s">
        <v>33</v>
      </c>
      <c r="E24" s="68">
        <f>INDEX('DRG Table'!$G$9:$G$1048576, MATCH($E$17, 'DRG Table'!$B$9:$B$1048576, 0))</f>
        <v>1</v>
      </c>
      <c r="G24" s="56" t="s">
        <v>1632</v>
      </c>
    </row>
    <row r="25" spans="2:7" x14ac:dyDescent="0.2">
      <c r="B25" s="42">
        <v>25</v>
      </c>
      <c r="C25" s="41" t="s">
        <v>34</v>
      </c>
      <c r="E25" s="68">
        <f>IF($E$13&lt;$E$20, INDEX('DRG Table'!$H$9:$H$1048576, MATCH($E$17, 'DRG Table'!$B$9:$B$1048576, 0)), 1)</f>
        <v>1</v>
      </c>
      <c r="G25" s="56" t="s">
        <v>1633</v>
      </c>
    </row>
    <row r="26" spans="2:7" x14ac:dyDescent="0.2">
      <c r="B26" s="42">
        <v>26</v>
      </c>
      <c r="C26" s="41" t="s">
        <v>1555</v>
      </c>
      <c r="E26" s="69">
        <f>INDEX('DRG Table'!$D$9:$D$1048576, MATCH($E$17, 'DRG Table'!$B$9:$B$1048576, 0))</f>
        <v>6.35</v>
      </c>
      <c r="G26" s="56" t="s">
        <v>1634</v>
      </c>
    </row>
    <row r="27" spans="2:7" x14ac:dyDescent="0.2">
      <c r="B27" s="42">
        <v>27</v>
      </c>
      <c r="C27" s="41" t="s">
        <v>1558</v>
      </c>
      <c r="E27" s="70" t="str">
        <f>IF($E$13&lt;$E$20, INDEX('DRG Table'!$I$9:$I$1048576, MATCH($E$17, 'DRG Table'!$B$9:$B$1048576, 0)),
                                 INDEX('DRG Table'!$J$9:$J$1048576, MATCH($E$17, 'DRG Table'!$B$9:$B$1048576, 0)))</f>
        <v>Transplant Adult</v>
      </c>
      <c r="G27" s="56" t="s">
        <v>1635</v>
      </c>
    </row>
    <row r="28" spans="2:7" ht="25.5" x14ac:dyDescent="0.2">
      <c r="B28" s="42">
        <v>28</v>
      </c>
      <c r="C28" s="64" t="s">
        <v>35</v>
      </c>
      <c r="D28" s="64"/>
      <c r="E28" s="71" cm="1">
        <f t="array" ref="E28">IF(AND(OR($E$27={"Neonate","Pediatric","Transplant Pediatric"}), OR(RIGHT($E$17, 1)={"3","4"})), 0.8, 0.6)</f>
        <v>0.6</v>
      </c>
      <c r="G28" s="56" t="s">
        <v>1636</v>
      </c>
    </row>
    <row r="29" spans="2:7" x14ac:dyDescent="0.2">
      <c r="B29" s="42">
        <v>29</v>
      </c>
      <c r="C29" s="49" t="s">
        <v>1637</v>
      </c>
      <c r="D29" s="50"/>
      <c r="E29" s="50"/>
      <c r="F29" s="50"/>
      <c r="G29" s="51"/>
    </row>
    <row r="30" spans="2:7" ht="38.25" customHeight="1" x14ac:dyDescent="0.2">
      <c r="B30" s="42">
        <v>30</v>
      </c>
      <c r="C30" s="64" t="s">
        <v>1564</v>
      </c>
      <c r="D30" s="64"/>
      <c r="E30" s="65" t="str">
        <f>INDEX('Provider Table'!$D$6:$D$1048576, MATCH(TEXT($E$16, "000000000"), 'Provider Table'!$B$6:$B$1048576, 0))</f>
        <v>Encompass Health Rehab Hosp of Kissimmee</v>
      </c>
      <c r="F30" s="64"/>
      <c r="G30" s="66" t="s">
        <v>36</v>
      </c>
    </row>
    <row r="31" spans="2:7" x14ac:dyDescent="0.2">
      <c r="B31" s="42">
        <v>31</v>
      </c>
      <c r="C31" s="72" t="s">
        <v>1567</v>
      </c>
      <c r="E31" s="73">
        <f>INDEX('Provider Table'!$F$6:$F$1048576, MATCH($E16, 'Provider Table'!$B$6:$B$1048576,0))</f>
        <v>3594.67</v>
      </c>
      <c r="G31" s="56" t="s">
        <v>36</v>
      </c>
    </row>
    <row r="32" spans="2:7" x14ac:dyDescent="0.2">
      <c r="B32" s="42">
        <v>32</v>
      </c>
      <c r="C32" s="41" t="s">
        <v>1570</v>
      </c>
      <c r="E32" s="74">
        <f>INDEX('Provider Table'!$E$6:$E$1048576, MATCH(TEXT($E$16, "000000000"), 'Provider Table'!$B$6:$B$1048576, 0))</f>
        <v>0.24992</v>
      </c>
      <c r="G32" s="56" t="s">
        <v>1638</v>
      </c>
    </row>
    <row r="33" spans="2:9" x14ac:dyDescent="0.2">
      <c r="B33" s="42">
        <v>33</v>
      </c>
      <c r="C33" s="41" t="s">
        <v>1573</v>
      </c>
      <c r="E33" s="75">
        <f>INDEX('Provider Table'!$J$6:$J$1048576, MATCH(TEXT($E$16, "000000000"), 'Provider Table'!$B$6:$B$1048576, 0))</f>
        <v>1</v>
      </c>
      <c r="G33" s="56" t="s">
        <v>36</v>
      </c>
      <c r="I33" s="76"/>
    </row>
    <row r="34" spans="2:9" x14ac:dyDescent="0.2">
      <c r="B34" s="42">
        <v>34</v>
      </c>
      <c r="C34" s="41" t="s">
        <v>1576</v>
      </c>
      <c r="E34" s="77" t="str">
        <f>INDEX('Provider Table'!$H$6:$H$1048576, MATCH(TEXT($E$16, "000000000"), 'Provider Table'!$B$6:$B$1048576, 0))</f>
        <v>Rehabilitation</v>
      </c>
      <c r="G34" s="56" t="s">
        <v>36</v>
      </c>
    </row>
    <row r="35" spans="2:9" x14ac:dyDescent="0.2">
      <c r="B35" s="42">
        <v>35</v>
      </c>
      <c r="C35" s="41" t="s">
        <v>1579</v>
      </c>
      <c r="E35" s="68">
        <f>INDEX('Provider Table'!$I$6:$I$1048576, MATCH(TEXT($E$16, "000000000"), 'Provider Table'!$B$6:$B$1048576, 0))</f>
        <v>0</v>
      </c>
      <c r="G35" s="56" t="s">
        <v>36</v>
      </c>
    </row>
    <row r="36" spans="2:9" x14ac:dyDescent="0.2">
      <c r="B36" s="42">
        <v>36</v>
      </c>
      <c r="C36" s="41" t="s">
        <v>37</v>
      </c>
      <c r="E36" s="68">
        <f>INDEX('Provider Table'!$G$6:$G$1048576, MATCH(TEXT($E$16, "000000000"), 'Provider Table'!$B$6:$B$1048576, 0))</f>
        <v>2.819</v>
      </c>
      <c r="G36" s="56" t="s">
        <v>1639</v>
      </c>
    </row>
    <row r="37" spans="2:9" x14ac:dyDescent="0.2">
      <c r="B37" s="42">
        <v>37</v>
      </c>
      <c r="C37" s="41" t="s">
        <v>1584</v>
      </c>
      <c r="E37" s="78">
        <f>INDEX('Provider Table'!$L$6:$L$1048576, MATCH(TEXT($E$16, "000000000"), 'Provider Table'!$B$6:$B$1048576, 0))</f>
        <v>0</v>
      </c>
      <c r="G37" s="56" t="s">
        <v>1640</v>
      </c>
    </row>
    <row r="38" spans="2:9" x14ac:dyDescent="0.2">
      <c r="B38" s="42">
        <v>38</v>
      </c>
      <c r="C38" s="49" t="s">
        <v>38</v>
      </c>
      <c r="D38" s="50"/>
      <c r="E38" s="50"/>
      <c r="F38" s="50"/>
      <c r="G38" s="51"/>
    </row>
    <row r="39" spans="2:9" x14ac:dyDescent="0.2">
      <c r="B39" s="42">
        <v>39</v>
      </c>
      <c r="C39" s="41" t="s">
        <v>18</v>
      </c>
      <c r="E39" s="79">
        <f>MAX($E$24, $E$25, $E$36)</f>
        <v>2.819</v>
      </c>
      <c r="G39" s="56" t="s">
        <v>1641</v>
      </c>
    </row>
    <row r="40" spans="2:9" x14ac:dyDescent="0.2">
      <c r="B40" s="42">
        <v>40</v>
      </c>
      <c r="C40" s="41" t="s">
        <v>1590</v>
      </c>
      <c r="E40" s="80">
        <f>ROUND($E$31*$E$23*$E$39,2)</f>
        <v>61938.23</v>
      </c>
      <c r="G40" s="56" t="s">
        <v>1642</v>
      </c>
    </row>
    <row r="41" spans="2:9" x14ac:dyDescent="0.2">
      <c r="B41" s="42">
        <v>41</v>
      </c>
      <c r="C41" s="49" t="s">
        <v>39</v>
      </c>
      <c r="D41" s="50"/>
      <c r="E41" s="50"/>
      <c r="F41" s="50"/>
      <c r="G41" s="51"/>
    </row>
    <row r="42" spans="2:9" x14ac:dyDescent="0.2">
      <c r="B42" s="42">
        <v>42</v>
      </c>
      <c r="C42" s="41" t="s">
        <v>1643</v>
      </c>
      <c r="E42" s="70" t="str" cm="1">
        <f t="array" ref="E42">IF(OR($E$12="No", LEFT($E$17,3)={"580","581"}), "No", "Yes")</f>
        <v>No</v>
      </c>
      <c r="G42" s="56" t="s">
        <v>1644</v>
      </c>
    </row>
    <row r="43" spans="2:9" x14ac:dyDescent="0.2">
      <c r="B43" s="42">
        <v>43</v>
      </c>
      <c r="C43" s="41" t="s">
        <v>1645</v>
      </c>
      <c r="E43" s="81" t="str">
        <f>IF(($E$10+1)&lt;$E$26,"Yes","No")</f>
        <v>No</v>
      </c>
      <c r="G43" s="56" t="s">
        <v>1646</v>
      </c>
    </row>
    <row r="44" spans="2:9" x14ac:dyDescent="0.2">
      <c r="B44" s="42">
        <v>44</v>
      </c>
      <c r="C44" s="41" t="s">
        <v>1647</v>
      </c>
      <c r="E44" s="81">
        <f>IF(AND($E$42="Yes",$E$43="Yes"),ROUND((($E$10+1)/$E$26)*$E$40,2), $E$40)</f>
        <v>61938.23</v>
      </c>
      <c r="G44" s="56" t="s">
        <v>1648</v>
      </c>
    </row>
    <row r="45" spans="2:9" x14ac:dyDescent="0.2">
      <c r="B45" s="42">
        <v>45</v>
      </c>
      <c r="C45" s="49" t="s">
        <v>1649</v>
      </c>
      <c r="D45" s="50"/>
      <c r="E45" s="50"/>
      <c r="F45" s="50"/>
      <c r="G45" s="51"/>
    </row>
    <row r="46" spans="2:9" x14ac:dyDescent="0.2">
      <c r="B46" s="42">
        <v>46</v>
      </c>
      <c r="C46" s="41" t="s">
        <v>40</v>
      </c>
      <c r="E46" s="81">
        <f>ROUND($E$9*$E$32,2)</f>
        <v>124960</v>
      </c>
      <c r="G46" s="56" t="s">
        <v>1650</v>
      </c>
    </row>
    <row r="47" spans="2:9" x14ac:dyDescent="0.2">
      <c r="B47" s="42">
        <v>47</v>
      </c>
      <c r="C47" s="41" t="s">
        <v>1651</v>
      </c>
      <c r="E47" s="81">
        <f>ROUND(MAX($E$46-$E$44,0),2)</f>
        <v>63021.77</v>
      </c>
      <c r="G47" s="56" t="s">
        <v>1652</v>
      </c>
    </row>
    <row r="48" spans="2:9" x14ac:dyDescent="0.2">
      <c r="B48" s="42">
        <v>48</v>
      </c>
      <c r="C48" s="41" t="s">
        <v>1653</v>
      </c>
      <c r="E48" s="70" t="str">
        <f>IF($E$47&gt;$E$19,"Yes","No")</f>
        <v>Yes</v>
      </c>
      <c r="G48" s="56" t="s">
        <v>1654</v>
      </c>
    </row>
    <row r="49" spans="2:7" x14ac:dyDescent="0.2">
      <c r="B49" s="42">
        <v>49</v>
      </c>
      <c r="C49" s="41" t="s">
        <v>1596</v>
      </c>
      <c r="E49" s="81">
        <f>ROUND(MAX((($E$47-$E$19)*$E$28),0),2)</f>
        <v>1813.06</v>
      </c>
      <c r="G49" s="56" t="s">
        <v>1655</v>
      </c>
    </row>
    <row r="50" spans="2:7" x14ac:dyDescent="0.2">
      <c r="B50" s="42">
        <v>50</v>
      </c>
      <c r="C50" s="49" t="s">
        <v>41</v>
      </c>
      <c r="D50" s="50"/>
      <c r="E50" s="50"/>
      <c r="F50" s="50"/>
      <c r="G50" s="51"/>
    </row>
    <row r="51" spans="2:7" x14ac:dyDescent="0.2">
      <c r="B51" s="42">
        <v>51</v>
      </c>
      <c r="C51" s="41" t="s">
        <v>1656</v>
      </c>
      <c r="E51" s="70" t="str">
        <f>IF($E$11&lt;$E$10,"Yes", "No")</f>
        <v>No</v>
      </c>
      <c r="G51" s="56" t="s">
        <v>1657</v>
      </c>
    </row>
    <row r="52" spans="2:7" x14ac:dyDescent="0.2">
      <c r="B52" s="42">
        <v>52</v>
      </c>
      <c r="C52" s="41" t="s">
        <v>42</v>
      </c>
      <c r="E52" s="67">
        <f>IF($E$51="Yes", ($E$11/$E$10), 1)</f>
        <v>1</v>
      </c>
      <c r="G52" s="56" t="s">
        <v>1658</v>
      </c>
    </row>
    <row r="53" spans="2:7" x14ac:dyDescent="0.2">
      <c r="B53" s="42">
        <v>53</v>
      </c>
      <c r="C53" s="41" t="s">
        <v>1659</v>
      </c>
      <c r="E53" s="81">
        <f>ROUND($E$44*$E$52,2)</f>
        <v>61938.23</v>
      </c>
      <c r="G53" s="56" t="s">
        <v>1660</v>
      </c>
    </row>
    <row r="54" spans="2:7" x14ac:dyDescent="0.2">
      <c r="B54" s="42">
        <v>54</v>
      </c>
      <c r="C54" s="41" t="s">
        <v>1661</v>
      </c>
      <c r="E54" s="81">
        <f>ROUND($E$49*$E$52,2)</f>
        <v>1813.06</v>
      </c>
      <c r="G54" s="56" t="s">
        <v>1662</v>
      </c>
    </row>
    <row r="55" spans="2:7" x14ac:dyDescent="0.2">
      <c r="B55" s="42">
        <v>55</v>
      </c>
      <c r="C55" s="41" t="s">
        <v>1663</v>
      </c>
      <c r="E55" s="81">
        <f>$E$53+$E$54</f>
        <v>63751.29</v>
      </c>
      <c r="G55" s="56" t="s">
        <v>1664</v>
      </c>
    </row>
    <row r="56" spans="2:7" x14ac:dyDescent="0.2">
      <c r="B56" s="42">
        <v>56</v>
      </c>
      <c r="C56" s="49" t="s">
        <v>1665</v>
      </c>
      <c r="D56" s="50"/>
      <c r="E56" s="50"/>
      <c r="F56" s="50"/>
      <c r="G56" s="51"/>
    </row>
    <row r="57" spans="2:7" x14ac:dyDescent="0.2">
      <c r="B57" s="42">
        <v>57</v>
      </c>
      <c r="C57" s="41" t="s">
        <v>43</v>
      </c>
      <c r="E57" s="70" t="str">
        <f>IF($E$55&gt;$E$9, "Yes", "No")</f>
        <v>No</v>
      </c>
      <c r="G57" s="56" t="s">
        <v>1666</v>
      </c>
    </row>
    <row r="58" spans="2:7" x14ac:dyDescent="0.2">
      <c r="B58" s="42">
        <v>58</v>
      </c>
      <c r="C58" s="41" t="s">
        <v>44</v>
      </c>
      <c r="E58" s="67">
        <f>IF($E$57="Yes",$E$9/$E$55, 1)</f>
        <v>1</v>
      </c>
      <c r="G58" s="56" t="s">
        <v>1667</v>
      </c>
    </row>
    <row r="59" spans="2:7" x14ac:dyDescent="0.2">
      <c r="B59" s="42">
        <v>59</v>
      </c>
      <c r="C59" s="41" t="s">
        <v>45</v>
      </c>
      <c r="E59" s="81">
        <f>ROUND(E53*E58,2)</f>
        <v>61938.23</v>
      </c>
      <c r="G59" s="56" t="s">
        <v>1668</v>
      </c>
    </row>
    <row r="60" spans="2:7" x14ac:dyDescent="0.2">
      <c r="B60" s="42">
        <v>60</v>
      </c>
      <c r="C60" s="41" t="s">
        <v>1669</v>
      </c>
      <c r="E60" s="81">
        <f>ROUND(E54*E58,2)</f>
        <v>1813.06</v>
      </c>
      <c r="G60" s="56" t="s">
        <v>1670</v>
      </c>
    </row>
    <row r="61" spans="2:7" x14ac:dyDescent="0.2">
      <c r="B61" s="42">
        <v>61</v>
      </c>
      <c r="C61" s="41" t="s">
        <v>1671</v>
      </c>
      <c r="E61" s="81">
        <f>E59+E60</f>
        <v>63751.29</v>
      </c>
      <c r="G61" s="56" t="s">
        <v>1672</v>
      </c>
    </row>
    <row r="62" spans="2:7" x14ac:dyDescent="0.2">
      <c r="B62" s="42">
        <v>62</v>
      </c>
      <c r="C62" s="49" t="s">
        <v>1673</v>
      </c>
      <c r="D62" s="50"/>
      <c r="E62" s="50"/>
      <c r="F62" s="50"/>
      <c r="G62" s="51"/>
    </row>
    <row r="63" spans="2:7" x14ac:dyDescent="0.2">
      <c r="B63" s="42">
        <v>63</v>
      </c>
      <c r="C63" s="41" t="s">
        <v>1674</v>
      </c>
      <c r="E63" s="82">
        <f>E23/E33</f>
        <v>6.1123000000000003</v>
      </c>
      <c r="G63" s="56" t="s">
        <v>1675</v>
      </c>
    </row>
    <row r="64" spans="2:7" x14ac:dyDescent="0.2">
      <c r="B64" s="42">
        <v>64</v>
      </c>
      <c r="C64" s="41" t="s">
        <v>1605</v>
      </c>
      <c r="E64" s="81">
        <f>ROUND(E35*E63,2)</f>
        <v>0</v>
      </c>
      <c r="G64" s="56" t="s">
        <v>1676</v>
      </c>
    </row>
    <row r="65" spans="2:7" x14ac:dyDescent="0.2">
      <c r="B65" s="42">
        <v>65</v>
      </c>
      <c r="C65" s="49" t="s">
        <v>1677</v>
      </c>
      <c r="D65" s="50"/>
      <c r="E65" s="50"/>
      <c r="F65" s="50"/>
      <c r="G65" s="51"/>
    </row>
    <row r="66" spans="2:7" x14ac:dyDescent="0.2">
      <c r="B66" s="42">
        <v>66</v>
      </c>
      <c r="C66" s="41" t="s">
        <v>1607</v>
      </c>
      <c r="E66" s="81">
        <f>ROUND($E$59*$E$37,2)</f>
        <v>0</v>
      </c>
      <c r="G66" s="56" t="s">
        <v>1678</v>
      </c>
    </row>
    <row r="67" spans="2:7" x14ac:dyDescent="0.2">
      <c r="B67" s="42">
        <v>67</v>
      </c>
      <c r="C67" s="49" t="s">
        <v>1679</v>
      </c>
      <c r="D67" s="50"/>
      <c r="E67" s="50"/>
      <c r="F67" s="50"/>
      <c r="G67" s="51"/>
    </row>
    <row r="68" spans="2:7" x14ac:dyDescent="0.2">
      <c r="B68" s="42">
        <v>68</v>
      </c>
      <c r="C68" s="12" t="s">
        <v>1521</v>
      </c>
      <c r="D68" s="12"/>
      <c r="E68" s="83" t="str">
        <f>$E$8</f>
        <v>Yes</v>
      </c>
      <c r="F68" s="12"/>
      <c r="G68" s="54" t="s">
        <v>6</v>
      </c>
    </row>
    <row r="69" spans="2:7" x14ac:dyDescent="0.2">
      <c r="B69" s="42">
        <v>69</v>
      </c>
      <c r="C69" s="41" t="s">
        <v>1610</v>
      </c>
      <c r="E69" s="81">
        <f>IF($E$68="Yes",($E$61+$E$64+$E$66),0)</f>
        <v>63751.29</v>
      </c>
      <c r="G69" s="56" t="s">
        <v>1680</v>
      </c>
    </row>
    <row r="70" spans="2:7" x14ac:dyDescent="0.2">
      <c r="B70" s="42">
        <v>70</v>
      </c>
      <c r="C70" s="41" t="s">
        <v>1529</v>
      </c>
      <c r="E70" s="81">
        <f>$E$14</f>
        <v>0</v>
      </c>
      <c r="G70" s="56" t="s">
        <v>15</v>
      </c>
    </row>
    <row r="71" spans="2:7" x14ac:dyDescent="0.2">
      <c r="B71" s="42">
        <v>71</v>
      </c>
      <c r="C71" s="41" t="s">
        <v>14</v>
      </c>
      <c r="E71" s="81">
        <f>$E$15</f>
        <v>0</v>
      </c>
      <c r="G71" s="56" t="s">
        <v>17</v>
      </c>
    </row>
    <row r="72" spans="2:7" x14ac:dyDescent="0.2">
      <c r="B72" s="42">
        <v>72</v>
      </c>
      <c r="C72" s="41" t="s">
        <v>1613</v>
      </c>
      <c r="E72" s="81">
        <f>MAX($E$69-$E$70-$E$71,0)</f>
        <v>63751.29</v>
      </c>
      <c r="G72" s="56" t="s">
        <v>1681</v>
      </c>
    </row>
    <row r="73" spans="2:7" x14ac:dyDescent="0.2">
      <c r="B73" s="84"/>
      <c r="C73" s="85"/>
      <c r="D73" s="85"/>
      <c r="E73" s="85"/>
      <c r="F73" s="85"/>
      <c r="G73" s="86"/>
    </row>
  </sheetData>
  <sheetProtection algorithmName="SHA-512" hashValue="Mk5hXX7c897me4ryfdJXHdmDAiKwGeWOu5dPHNhIOLz7f6QxWHPaJ34KEmy3y7S/w6yfioCh3RvVHV6gwClgYw==" saltValue="5T6+S+21LXiJexNMdCI0lw==" spinCount="100000" sheet="1" objects="1" scenarios="1"/>
  <mergeCells count="3">
    <mergeCell ref="C2:G2"/>
    <mergeCell ref="C3:G3"/>
    <mergeCell ref="C4:G4"/>
  </mergeCells>
  <dataValidations count="6">
    <dataValidation type="decimal" allowBlank="1" showInputMessage="1" showErrorMessage="1" sqref="E14:E15" xr:uid="{FB4A49C0-0D18-42C9-B7A8-E1DC7614BAF1}">
      <formula1>0</formula1>
      <formula2>5000000</formula2>
    </dataValidation>
    <dataValidation type="whole" allowBlank="1" showInputMessage="1" showErrorMessage="1" sqref="E13" xr:uid="{58E1A3DF-291A-4163-888E-D372FE144A2A}">
      <formula1>0</formula1>
      <formula2>140</formula2>
    </dataValidation>
    <dataValidation type="whole" allowBlank="1" showInputMessage="1" showErrorMessage="1" sqref="E11" xr:uid="{93AEE06B-16C8-4223-A393-7DCDCB6CA8AB}">
      <formula1>0</formula1>
      <formula2>E10</formula2>
    </dataValidation>
    <dataValidation type="whole" allowBlank="1" showInputMessage="1" showErrorMessage="1" sqref="E10" xr:uid="{AA1E3D71-6810-4EA4-9E18-99C1593253BA}">
      <formula1>0</formula1>
      <formula2>1000</formula2>
    </dataValidation>
    <dataValidation type="decimal" allowBlank="1" showInputMessage="1" showErrorMessage="1" sqref="E9" xr:uid="{A6A093DA-D4DF-45BF-A04B-375F438179F5}">
      <formula1>0</formula1>
      <formula2>20000000</formula2>
    </dataValidation>
    <dataValidation type="list" allowBlank="1" showInputMessage="1" showErrorMessage="1" sqref="E8 E12" xr:uid="{A8577E3E-86B7-4CDC-AE95-94968363AA1E}">
      <formula1>"Yes, No"</formula1>
    </dataValidation>
  </dataValidations>
  <pageMargins left="0.7" right="0.7" top="0.75" bottom="0.75" header="0.3" footer="0.3"/>
  <pageSetup scale="49"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BFEA-1066-4546-AA58-65CCB0347597}">
  <sheetPr>
    <tabColor theme="4" tint="-0.499984740745262"/>
  </sheetPr>
  <dimension ref="A1:M1352"/>
  <sheetViews>
    <sheetView zoomScaleNormal="100" workbookViewId="0"/>
  </sheetViews>
  <sheetFormatPr defaultColWidth="9.28515625" defaultRowHeight="12.75" x14ac:dyDescent="0.2"/>
  <cols>
    <col min="1" max="1" width="2.7109375" style="41" customWidth="1"/>
    <col min="2" max="2" width="10.7109375" style="87" customWidth="1"/>
    <col min="3" max="3" width="138.42578125" style="87" customWidth="1"/>
    <col min="4" max="6" width="24.42578125" style="87" customWidth="1"/>
    <col min="7" max="8" width="12.5703125" style="87" customWidth="1"/>
    <col min="9" max="10" width="24.42578125" style="87" customWidth="1"/>
    <col min="11" max="11" width="17.5703125" style="87" customWidth="1"/>
    <col min="12" max="12" width="80.28515625" style="87" customWidth="1"/>
    <col min="13" max="13" width="2.7109375" style="41" customWidth="1"/>
    <col min="14" max="16384" width="9.28515625" style="87"/>
  </cols>
  <sheetData>
    <row r="1" spans="1:13" x14ac:dyDescent="0.2">
      <c r="F1" s="88"/>
    </row>
    <row r="2" spans="1:13" s="92" customFormat="1" ht="15" customHeight="1" x14ac:dyDescent="0.2">
      <c r="A2" s="41"/>
      <c r="B2" s="89" t="s">
        <v>1683</v>
      </c>
      <c r="C2" s="90"/>
      <c r="D2" s="90"/>
      <c r="E2" s="90"/>
      <c r="F2" s="90"/>
      <c r="G2" s="90"/>
      <c r="H2" s="90"/>
      <c r="I2" s="90"/>
      <c r="J2" s="90"/>
      <c r="K2" s="90"/>
      <c r="L2" s="91"/>
      <c r="M2" s="41"/>
    </row>
    <row r="3" spans="1:13" s="92" customFormat="1" ht="15" customHeight="1" x14ac:dyDescent="0.2">
      <c r="A3" s="41"/>
      <c r="B3" s="93" t="s">
        <v>1684</v>
      </c>
      <c r="L3" s="94"/>
      <c r="M3" s="41"/>
    </row>
    <row r="4" spans="1:13" s="92" customFormat="1" ht="15" customHeight="1" x14ac:dyDescent="0.2">
      <c r="A4" s="41"/>
      <c r="B4" s="95" t="s">
        <v>1685</v>
      </c>
      <c r="L4" s="94"/>
      <c r="M4" s="41"/>
    </row>
    <row r="5" spans="1:13" ht="26.25" customHeight="1" x14ac:dyDescent="0.2">
      <c r="B5" s="184" t="s">
        <v>1507</v>
      </c>
      <c r="C5" s="271"/>
      <c r="D5" s="271"/>
      <c r="E5" s="271"/>
      <c r="F5" s="271"/>
      <c r="G5" s="271"/>
      <c r="H5" s="271"/>
      <c r="I5" s="271"/>
      <c r="J5" s="271"/>
      <c r="K5" s="271"/>
      <c r="L5" s="271"/>
    </row>
    <row r="6" spans="1:13" ht="26.25" x14ac:dyDescent="0.2">
      <c r="B6" s="198" t="s">
        <v>1682</v>
      </c>
      <c r="C6" s="199"/>
      <c r="D6" s="199"/>
      <c r="E6" s="199"/>
      <c r="F6" s="199"/>
      <c r="G6" s="199"/>
      <c r="H6" s="199"/>
      <c r="I6" s="199"/>
      <c r="J6" s="199"/>
      <c r="K6" s="199"/>
      <c r="L6" s="199"/>
    </row>
    <row r="7" spans="1:13" ht="15.75" x14ac:dyDescent="0.2">
      <c r="B7" s="253" t="s">
        <v>2</v>
      </c>
      <c r="C7" s="254"/>
      <c r="D7" s="254"/>
      <c r="E7" s="254"/>
      <c r="F7" s="254"/>
      <c r="G7" s="254"/>
      <c r="H7" s="254"/>
      <c r="I7" s="254"/>
      <c r="J7" s="254"/>
      <c r="K7" s="254"/>
      <c r="L7" s="254"/>
    </row>
    <row r="8" spans="1:13" ht="69.75" customHeight="1" x14ac:dyDescent="0.2">
      <c r="B8" s="96" t="s">
        <v>1686</v>
      </c>
      <c r="C8" s="97" t="s">
        <v>1687</v>
      </c>
      <c r="D8" s="98" t="s">
        <v>1688</v>
      </c>
      <c r="E8" s="98" t="s">
        <v>1689</v>
      </c>
      <c r="F8" s="98" t="s">
        <v>1690</v>
      </c>
      <c r="G8" s="98" t="s">
        <v>46</v>
      </c>
      <c r="H8" s="98" t="s">
        <v>47</v>
      </c>
      <c r="I8" s="97" t="s">
        <v>1691</v>
      </c>
      <c r="J8" s="97" t="s">
        <v>1692</v>
      </c>
      <c r="K8" s="98" t="s">
        <v>1693</v>
      </c>
      <c r="L8" s="99" t="s">
        <v>1694</v>
      </c>
    </row>
    <row r="9" spans="1:13" x14ac:dyDescent="0.2">
      <c r="B9" s="100" t="s">
        <v>49</v>
      </c>
      <c r="C9" s="101" t="s">
        <v>1695</v>
      </c>
      <c r="D9" s="102">
        <v>6.35</v>
      </c>
      <c r="E9" s="102">
        <v>5.0690999999999997</v>
      </c>
      <c r="F9" s="102">
        <v>6.1123000000000003</v>
      </c>
      <c r="G9" s="103">
        <v>1</v>
      </c>
      <c r="H9" s="103">
        <v>1</v>
      </c>
      <c r="I9" s="101" t="s">
        <v>50</v>
      </c>
      <c r="J9" s="101" t="s">
        <v>51</v>
      </c>
      <c r="K9" s="101" t="s">
        <v>1696</v>
      </c>
      <c r="L9" s="104" t="s">
        <v>1697</v>
      </c>
    </row>
    <row r="10" spans="1:13" x14ac:dyDescent="0.2">
      <c r="B10" s="105" t="s">
        <v>52</v>
      </c>
      <c r="C10" s="101" t="s">
        <v>1695</v>
      </c>
      <c r="D10" s="106">
        <v>7.72</v>
      </c>
      <c r="E10" s="107">
        <v>5.83</v>
      </c>
      <c r="F10" s="107">
        <v>7.0297999999999998</v>
      </c>
      <c r="G10" s="103">
        <v>1</v>
      </c>
      <c r="H10" s="103">
        <v>1.52</v>
      </c>
      <c r="I10" s="101" t="s">
        <v>50</v>
      </c>
      <c r="J10" s="101" t="s">
        <v>51</v>
      </c>
      <c r="K10" s="102" t="s">
        <v>1696</v>
      </c>
      <c r="L10" s="108" t="s">
        <v>1697</v>
      </c>
    </row>
    <row r="11" spans="1:13" x14ac:dyDescent="0.2">
      <c r="B11" s="105" t="s">
        <v>53</v>
      </c>
      <c r="C11" s="101" t="s">
        <v>1695</v>
      </c>
      <c r="D11" s="106">
        <v>10.79</v>
      </c>
      <c r="E11" s="107">
        <v>7.2572999999999999</v>
      </c>
      <c r="F11" s="107">
        <v>8.7508999999999997</v>
      </c>
      <c r="G11" s="103">
        <v>1</v>
      </c>
      <c r="H11" s="103">
        <v>2.31</v>
      </c>
      <c r="I11" s="101" t="s">
        <v>50</v>
      </c>
      <c r="J11" s="101" t="s">
        <v>51</v>
      </c>
      <c r="K11" s="102" t="s">
        <v>1696</v>
      </c>
      <c r="L11" s="108" t="s">
        <v>1697</v>
      </c>
    </row>
    <row r="12" spans="1:13" x14ac:dyDescent="0.2">
      <c r="B12" s="109" t="s">
        <v>54</v>
      </c>
      <c r="C12" s="110" t="s">
        <v>1695</v>
      </c>
      <c r="D12" s="111">
        <v>30.12</v>
      </c>
      <c r="E12" s="112">
        <v>15.513500000000001</v>
      </c>
      <c r="F12" s="112">
        <v>18.706199999999999</v>
      </c>
      <c r="G12" s="113">
        <v>1</v>
      </c>
      <c r="H12" s="113">
        <v>2.31</v>
      </c>
      <c r="I12" s="110" t="s">
        <v>50</v>
      </c>
      <c r="J12" s="110" t="s">
        <v>51</v>
      </c>
      <c r="K12" s="114" t="s">
        <v>1696</v>
      </c>
      <c r="L12" s="115" t="s">
        <v>1697</v>
      </c>
    </row>
    <row r="13" spans="1:13" x14ac:dyDescent="0.2">
      <c r="B13" s="116" t="s">
        <v>55</v>
      </c>
      <c r="C13" s="101" t="s">
        <v>1698</v>
      </c>
      <c r="D13" s="106">
        <v>13.52</v>
      </c>
      <c r="E13" s="107">
        <v>9.6277000000000008</v>
      </c>
      <c r="F13" s="107">
        <v>11.6091</v>
      </c>
      <c r="G13" s="103">
        <v>1</v>
      </c>
      <c r="H13" s="103">
        <v>1</v>
      </c>
      <c r="I13" s="101" t="s">
        <v>50</v>
      </c>
      <c r="J13" s="101" t="s">
        <v>51</v>
      </c>
      <c r="K13" s="102" t="s">
        <v>1696</v>
      </c>
      <c r="L13" s="108" t="s">
        <v>1697</v>
      </c>
    </row>
    <row r="14" spans="1:13" x14ac:dyDescent="0.2">
      <c r="B14" s="105" t="s">
        <v>56</v>
      </c>
      <c r="C14" s="101" t="s">
        <v>1698</v>
      </c>
      <c r="D14" s="106">
        <v>14.58</v>
      </c>
      <c r="E14" s="107">
        <v>10.4689</v>
      </c>
      <c r="F14" s="107">
        <v>12.6234</v>
      </c>
      <c r="G14" s="103">
        <v>1</v>
      </c>
      <c r="H14" s="103">
        <v>1.52</v>
      </c>
      <c r="I14" s="101" t="s">
        <v>50</v>
      </c>
      <c r="J14" s="101" t="s">
        <v>51</v>
      </c>
      <c r="K14" s="102" t="s">
        <v>1696</v>
      </c>
      <c r="L14" s="108" t="s">
        <v>1697</v>
      </c>
    </row>
    <row r="15" spans="1:13" x14ac:dyDescent="0.2">
      <c r="B15" s="105" t="s">
        <v>57</v>
      </c>
      <c r="C15" s="101" t="s">
        <v>1698</v>
      </c>
      <c r="D15" s="106">
        <v>25.73</v>
      </c>
      <c r="E15" s="107">
        <v>14.385300000000001</v>
      </c>
      <c r="F15" s="107">
        <v>17.345800000000001</v>
      </c>
      <c r="G15" s="103">
        <v>1</v>
      </c>
      <c r="H15" s="103">
        <v>2.31</v>
      </c>
      <c r="I15" s="101" t="s">
        <v>50</v>
      </c>
      <c r="J15" s="101" t="s">
        <v>51</v>
      </c>
      <c r="K15" s="102" t="s">
        <v>1696</v>
      </c>
      <c r="L15" s="108" t="s">
        <v>1697</v>
      </c>
    </row>
    <row r="16" spans="1:13" x14ac:dyDescent="0.2">
      <c r="B16" s="109" t="s">
        <v>58</v>
      </c>
      <c r="C16" s="110" t="s">
        <v>1698</v>
      </c>
      <c r="D16" s="111">
        <v>50.13</v>
      </c>
      <c r="E16" s="112">
        <v>25.619599999999998</v>
      </c>
      <c r="F16" s="112">
        <v>30.892199999999999</v>
      </c>
      <c r="G16" s="113">
        <v>1</v>
      </c>
      <c r="H16" s="113">
        <v>2.31</v>
      </c>
      <c r="I16" s="110" t="s">
        <v>50</v>
      </c>
      <c r="J16" s="110" t="s">
        <v>51</v>
      </c>
      <c r="K16" s="114" t="s">
        <v>1696</v>
      </c>
      <c r="L16" s="115" t="s">
        <v>1697</v>
      </c>
    </row>
    <row r="17" spans="2:12" x14ac:dyDescent="0.2">
      <c r="B17" s="116" t="s">
        <v>59</v>
      </c>
      <c r="C17" s="101" t="s">
        <v>1699</v>
      </c>
      <c r="D17" s="106">
        <v>12.33</v>
      </c>
      <c r="E17" s="107">
        <v>5.2904999999999998</v>
      </c>
      <c r="F17" s="107">
        <v>6.3792999999999997</v>
      </c>
      <c r="G17" s="103">
        <v>1</v>
      </c>
      <c r="H17" s="103">
        <v>1</v>
      </c>
      <c r="I17" s="101" t="s">
        <v>48</v>
      </c>
      <c r="J17" s="101" t="s">
        <v>60</v>
      </c>
      <c r="K17" s="102" t="s">
        <v>1696</v>
      </c>
      <c r="L17" s="108" t="s">
        <v>1697</v>
      </c>
    </row>
    <row r="18" spans="2:12" x14ac:dyDescent="0.2">
      <c r="B18" s="105" t="s">
        <v>61</v>
      </c>
      <c r="C18" s="101" t="s">
        <v>1699</v>
      </c>
      <c r="D18" s="106">
        <v>18.760000000000002</v>
      </c>
      <c r="E18" s="107">
        <v>5.9617000000000004</v>
      </c>
      <c r="F18" s="107">
        <v>7.1886000000000001</v>
      </c>
      <c r="G18" s="103">
        <v>1</v>
      </c>
      <c r="H18" s="103">
        <v>1.52</v>
      </c>
      <c r="I18" s="101" t="s">
        <v>48</v>
      </c>
      <c r="J18" s="101" t="s">
        <v>60</v>
      </c>
      <c r="K18" s="102" t="s">
        <v>1696</v>
      </c>
      <c r="L18" s="108" t="s">
        <v>1697</v>
      </c>
    </row>
    <row r="19" spans="2:12" x14ac:dyDescent="0.2">
      <c r="B19" s="105" t="s">
        <v>62</v>
      </c>
      <c r="C19" s="101" t="s">
        <v>1699</v>
      </c>
      <c r="D19" s="106">
        <v>29.77</v>
      </c>
      <c r="E19" s="107">
        <v>9.6613000000000007</v>
      </c>
      <c r="F19" s="107">
        <v>11.6496</v>
      </c>
      <c r="G19" s="103">
        <v>1</v>
      </c>
      <c r="H19" s="103">
        <v>2.31</v>
      </c>
      <c r="I19" s="101" t="s">
        <v>48</v>
      </c>
      <c r="J19" s="101" t="s">
        <v>60</v>
      </c>
      <c r="K19" s="102" t="s">
        <v>1696</v>
      </c>
      <c r="L19" s="108" t="s">
        <v>1697</v>
      </c>
    </row>
    <row r="20" spans="2:12" x14ac:dyDescent="0.2">
      <c r="B20" s="109" t="s">
        <v>63</v>
      </c>
      <c r="C20" s="110" t="s">
        <v>1699</v>
      </c>
      <c r="D20" s="111">
        <v>43.59</v>
      </c>
      <c r="E20" s="112">
        <v>15.4072</v>
      </c>
      <c r="F20" s="112">
        <v>18.578099999999999</v>
      </c>
      <c r="G20" s="113">
        <v>1</v>
      </c>
      <c r="H20" s="113">
        <v>2.31</v>
      </c>
      <c r="I20" s="110" t="s">
        <v>48</v>
      </c>
      <c r="J20" s="110" t="s">
        <v>60</v>
      </c>
      <c r="K20" s="114" t="s">
        <v>1696</v>
      </c>
      <c r="L20" s="115" t="s">
        <v>1697</v>
      </c>
    </row>
    <row r="21" spans="2:12" x14ac:dyDescent="0.2">
      <c r="B21" s="116" t="s">
        <v>64</v>
      </c>
      <c r="C21" s="101" t="s">
        <v>1700</v>
      </c>
      <c r="D21" s="106">
        <v>14.61</v>
      </c>
      <c r="E21" s="107">
        <v>3.5589</v>
      </c>
      <c r="F21" s="107">
        <v>4.2912999999999997</v>
      </c>
      <c r="G21" s="103">
        <v>1</v>
      </c>
      <c r="H21" s="103">
        <v>1</v>
      </c>
      <c r="I21" s="101" t="s">
        <v>48</v>
      </c>
      <c r="J21" s="101" t="s">
        <v>60</v>
      </c>
      <c r="K21" s="102" t="s">
        <v>1696</v>
      </c>
      <c r="L21" s="108" t="s">
        <v>1697</v>
      </c>
    </row>
    <row r="22" spans="2:12" x14ac:dyDescent="0.2">
      <c r="B22" s="105" t="s">
        <v>65</v>
      </c>
      <c r="C22" s="101" t="s">
        <v>1700</v>
      </c>
      <c r="D22" s="106">
        <v>18.66</v>
      </c>
      <c r="E22" s="107">
        <v>4.5837000000000003</v>
      </c>
      <c r="F22" s="107">
        <v>5.5270000000000001</v>
      </c>
      <c r="G22" s="103">
        <v>1</v>
      </c>
      <c r="H22" s="103">
        <v>1.52</v>
      </c>
      <c r="I22" s="101" t="s">
        <v>48</v>
      </c>
      <c r="J22" s="101" t="s">
        <v>60</v>
      </c>
      <c r="K22" s="102" t="s">
        <v>1696</v>
      </c>
      <c r="L22" s="108" t="s">
        <v>1697</v>
      </c>
    </row>
    <row r="23" spans="2:12" x14ac:dyDescent="0.2">
      <c r="B23" s="105" t="s">
        <v>66</v>
      </c>
      <c r="C23" s="101" t="s">
        <v>1700</v>
      </c>
      <c r="D23" s="106">
        <v>26.74</v>
      </c>
      <c r="E23" s="107">
        <v>6.9420000000000002</v>
      </c>
      <c r="F23" s="107">
        <v>8.3706999999999994</v>
      </c>
      <c r="G23" s="103">
        <v>1</v>
      </c>
      <c r="H23" s="103">
        <v>2.31</v>
      </c>
      <c r="I23" s="101" t="s">
        <v>48</v>
      </c>
      <c r="J23" s="101" t="s">
        <v>60</v>
      </c>
      <c r="K23" s="102" t="s">
        <v>1696</v>
      </c>
      <c r="L23" s="108" t="s">
        <v>1697</v>
      </c>
    </row>
    <row r="24" spans="2:12" x14ac:dyDescent="0.2">
      <c r="B24" s="109" t="s">
        <v>67</v>
      </c>
      <c r="C24" s="110" t="s">
        <v>1700</v>
      </c>
      <c r="D24" s="111">
        <v>35.450000000000003</v>
      </c>
      <c r="E24" s="112">
        <v>10.0497</v>
      </c>
      <c r="F24" s="112">
        <v>12.118</v>
      </c>
      <c r="G24" s="113">
        <v>1</v>
      </c>
      <c r="H24" s="113">
        <v>2.31</v>
      </c>
      <c r="I24" s="110" t="s">
        <v>48</v>
      </c>
      <c r="J24" s="110" t="s">
        <v>60</v>
      </c>
      <c r="K24" s="114" t="s">
        <v>1696</v>
      </c>
      <c r="L24" s="115" t="s">
        <v>1697</v>
      </c>
    </row>
    <row r="25" spans="2:12" x14ac:dyDescent="0.2">
      <c r="B25" s="116" t="s">
        <v>68</v>
      </c>
      <c r="C25" s="101" t="s">
        <v>69</v>
      </c>
      <c r="D25" s="106">
        <v>6.93</v>
      </c>
      <c r="E25" s="107">
        <v>4.7474999999999996</v>
      </c>
      <c r="F25" s="107">
        <v>5.7245999999999997</v>
      </c>
      <c r="G25" s="103">
        <v>1</v>
      </c>
      <c r="H25" s="103">
        <v>1</v>
      </c>
      <c r="I25" s="101" t="s">
        <v>50</v>
      </c>
      <c r="J25" s="101" t="s">
        <v>51</v>
      </c>
      <c r="K25" s="102" t="s">
        <v>1696</v>
      </c>
      <c r="L25" s="108" t="s">
        <v>1697</v>
      </c>
    </row>
    <row r="26" spans="2:12" x14ac:dyDescent="0.2">
      <c r="B26" s="105" t="s">
        <v>70</v>
      </c>
      <c r="C26" s="101" t="s">
        <v>69</v>
      </c>
      <c r="D26" s="106">
        <v>7.29</v>
      </c>
      <c r="E26" s="107">
        <v>6.3480999999999996</v>
      </c>
      <c r="F26" s="107">
        <v>7.6546000000000003</v>
      </c>
      <c r="G26" s="103">
        <v>1</v>
      </c>
      <c r="H26" s="103">
        <v>1.52</v>
      </c>
      <c r="I26" s="101" t="s">
        <v>50</v>
      </c>
      <c r="J26" s="101" t="s">
        <v>51</v>
      </c>
      <c r="K26" s="102" t="s">
        <v>1696</v>
      </c>
      <c r="L26" s="108" t="s">
        <v>1697</v>
      </c>
    </row>
    <row r="27" spans="2:12" x14ac:dyDescent="0.2">
      <c r="B27" s="105" t="s">
        <v>71</v>
      </c>
      <c r="C27" s="101" t="s">
        <v>69</v>
      </c>
      <c r="D27" s="106">
        <v>9.14</v>
      </c>
      <c r="E27" s="107">
        <v>7.9282000000000004</v>
      </c>
      <c r="F27" s="107">
        <v>9.5597999999999992</v>
      </c>
      <c r="G27" s="103">
        <v>1</v>
      </c>
      <c r="H27" s="103">
        <v>2.31</v>
      </c>
      <c r="I27" s="101" t="s">
        <v>50</v>
      </c>
      <c r="J27" s="101" t="s">
        <v>51</v>
      </c>
      <c r="K27" s="102" t="s">
        <v>1696</v>
      </c>
      <c r="L27" s="108" t="s">
        <v>1697</v>
      </c>
    </row>
    <row r="28" spans="2:12" x14ac:dyDescent="0.2">
      <c r="B28" s="109" t="s">
        <v>72</v>
      </c>
      <c r="C28" s="110" t="s">
        <v>69</v>
      </c>
      <c r="D28" s="111">
        <v>17.61</v>
      </c>
      <c r="E28" s="112">
        <v>11.16</v>
      </c>
      <c r="F28" s="112">
        <v>13.456799999999999</v>
      </c>
      <c r="G28" s="113">
        <v>1</v>
      </c>
      <c r="H28" s="113">
        <v>2.31</v>
      </c>
      <c r="I28" s="110" t="s">
        <v>50</v>
      </c>
      <c r="J28" s="110" t="s">
        <v>51</v>
      </c>
      <c r="K28" s="114" t="s">
        <v>1696</v>
      </c>
      <c r="L28" s="115" t="s">
        <v>1697</v>
      </c>
    </row>
    <row r="29" spans="2:12" x14ac:dyDescent="0.2">
      <c r="B29" s="116" t="s">
        <v>73</v>
      </c>
      <c r="C29" s="101" t="s">
        <v>74</v>
      </c>
      <c r="D29" s="106">
        <v>22.02</v>
      </c>
      <c r="E29" s="107">
        <v>6.4947999999999997</v>
      </c>
      <c r="F29" s="107">
        <v>7.8315000000000001</v>
      </c>
      <c r="G29" s="103">
        <v>1</v>
      </c>
      <c r="H29" s="103">
        <v>1</v>
      </c>
      <c r="I29" s="101" t="s">
        <v>50</v>
      </c>
      <c r="J29" s="101" t="s">
        <v>51</v>
      </c>
      <c r="K29" s="102" t="s">
        <v>1696</v>
      </c>
      <c r="L29" s="108" t="s">
        <v>1697</v>
      </c>
    </row>
    <row r="30" spans="2:12" x14ac:dyDescent="0.2">
      <c r="B30" s="105" t="s">
        <v>75</v>
      </c>
      <c r="C30" s="101" t="s">
        <v>74</v>
      </c>
      <c r="D30" s="106">
        <v>23.52</v>
      </c>
      <c r="E30" s="107">
        <v>6.8365999999999998</v>
      </c>
      <c r="F30" s="107">
        <v>8.2436000000000007</v>
      </c>
      <c r="G30" s="103">
        <v>1</v>
      </c>
      <c r="H30" s="103">
        <v>1.52</v>
      </c>
      <c r="I30" s="101" t="s">
        <v>50</v>
      </c>
      <c r="J30" s="101" t="s">
        <v>51</v>
      </c>
      <c r="K30" s="102" t="s">
        <v>1696</v>
      </c>
      <c r="L30" s="108" t="s">
        <v>1697</v>
      </c>
    </row>
    <row r="31" spans="2:12" x14ac:dyDescent="0.2">
      <c r="B31" s="105" t="s">
        <v>76</v>
      </c>
      <c r="C31" s="101" t="s">
        <v>74</v>
      </c>
      <c r="D31" s="106">
        <v>27.86</v>
      </c>
      <c r="E31" s="107">
        <v>8.5256000000000007</v>
      </c>
      <c r="F31" s="107">
        <v>10.280200000000001</v>
      </c>
      <c r="G31" s="103">
        <v>1</v>
      </c>
      <c r="H31" s="103">
        <v>2.31</v>
      </c>
      <c r="I31" s="101" t="s">
        <v>50</v>
      </c>
      <c r="J31" s="101" t="s">
        <v>51</v>
      </c>
      <c r="K31" s="102" t="s">
        <v>1696</v>
      </c>
      <c r="L31" s="108" t="s">
        <v>1697</v>
      </c>
    </row>
    <row r="32" spans="2:12" x14ac:dyDescent="0.2">
      <c r="B32" s="109" t="s">
        <v>77</v>
      </c>
      <c r="C32" s="110" t="s">
        <v>74</v>
      </c>
      <c r="D32" s="111">
        <v>45.86</v>
      </c>
      <c r="E32" s="112">
        <v>17.444199999999999</v>
      </c>
      <c r="F32" s="112">
        <v>21.034300000000002</v>
      </c>
      <c r="G32" s="113">
        <v>1</v>
      </c>
      <c r="H32" s="113">
        <v>2.31</v>
      </c>
      <c r="I32" s="110" t="s">
        <v>50</v>
      </c>
      <c r="J32" s="110" t="s">
        <v>51</v>
      </c>
      <c r="K32" s="114" t="s">
        <v>1696</v>
      </c>
      <c r="L32" s="115" t="s">
        <v>1697</v>
      </c>
    </row>
    <row r="33" spans="2:12" x14ac:dyDescent="0.2">
      <c r="B33" s="116" t="s">
        <v>78</v>
      </c>
      <c r="C33" s="101" t="s">
        <v>1701</v>
      </c>
      <c r="D33" s="106">
        <v>8.69</v>
      </c>
      <c r="E33" s="107">
        <v>2.6070000000000002</v>
      </c>
      <c r="F33" s="107">
        <v>3.1435</v>
      </c>
      <c r="G33" s="103">
        <v>1</v>
      </c>
      <c r="H33" s="103">
        <v>1</v>
      </c>
      <c r="I33" s="101" t="s">
        <v>50</v>
      </c>
      <c r="J33" s="101" t="s">
        <v>51</v>
      </c>
      <c r="K33" s="102" t="s">
        <v>1696</v>
      </c>
      <c r="L33" s="108" t="s">
        <v>1697</v>
      </c>
    </row>
    <row r="34" spans="2:12" x14ac:dyDescent="0.2">
      <c r="B34" s="105" t="s">
        <v>79</v>
      </c>
      <c r="C34" s="101" t="s">
        <v>1701</v>
      </c>
      <c r="D34" s="106">
        <v>15.78</v>
      </c>
      <c r="E34" s="107">
        <v>3.7164999999999999</v>
      </c>
      <c r="F34" s="107">
        <v>4.4813999999999998</v>
      </c>
      <c r="G34" s="103">
        <v>1</v>
      </c>
      <c r="H34" s="103">
        <v>1.52</v>
      </c>
      <c r="I34" s="101" t="s">
        <v>50</v>
      </c>
      <c r="J34" s="101" t="s">
        <v>51</v>
      </c>
      <c r="K34" s="102" t="s">
        <v>1696</v>
      </c>
      <c r="L34" s="108" t="s">
        <v>1697</v>
      </c>
    </row>
    <row r="35" spans="2:12" x14ac:dyDescent="0.2">
      <c r="B35" s="105" t="s">
        <v>80</v>
      </c>
      <c r="C35" s="101" t="s">
        <v>1701</v>
      </c>
      <c r="D35" s="106">
        <v>18.309999999999999</v>
      </c>
      <c r="E35" s="107">
        <v>4.4115000000000002</v>
      </c>
      <c r="F35" s="107">
        <v>5.3193999999999999</v>
      </c>
      <c r="G35" s="103">
        <v>1</v>
      </c>
      <c r="H35" s="103">
        <v>2.31</v>
      </c>
      <c r="I35" s="101" t="s">
        <v>50</v>
      </c>
      <c r="J35" s="101" t="s">
        <v>51</v>
      </c>
      <c r="K35" s="102" t="s">
        <v>1696</v>
      </c>
      <c r="L35" s="108" t="s">
        <v>1697</v>
      </c>
    </row>
    <row r="36" spans="2:12" x14ac:dyDescent="0.2">
      <c r="B36" s="109" t="s">
        <v>81</v>
      </c>
      <c r="C36" s="110" t="s">
        <v>1701</v>
      </c>
      <c r="D36" s="111">
        <v>28.02</v>
      </c>
      <c r="E36" s="112">
        <v>8.6461000000000006</v>
      </c>
      <c r="F36" s="112">
        <v>10.4255</v>
      </c>
      <c r="G36" s="113">
        <v>1</v>
      </c>
      <c r="H36" s="113">
        <v>2.31</v>
      </c>
      <c r="I36" s="110" t="s">
        <v>50</v>
      </c>
      <c r="J36" s="110" t="s">
        <v>51</v>
      </c>
      <c r="K36" s="114" t="s">
        <v>1696</v>
      </c>
      <c r="L36" s="115" t="s">
        <v>1697</v>
      </c>
    </row>
    <row r="37" spans="2:12" x14ac:dyDescent="0.2">
      <c r="B37" s="116" t="s">
        <v>82</v>
      </c>
      <c r="C37" s="101" t="s">
        <v>83</v>
      </c>
      <c r="D37" s="106">
        <v>2</v>
      </c>
      <c r="E37" s="107">
        <v>4.2872000000000003</v>
      </c>
      <c r="F37" s="107">
        <v>5.1695000000000002</v>
      </c>
      <c r="G37" s="103">
        <v>1</v>
      </c>
      <c r="H37" s="103">
        <v>1</v>
      </c>
      <c r="I37" s="101" t="s">
        <v>48</v>
      </c>
      <c r="J37" s="101" t="s">
        <v>60</v>
      </c>
      <c r="K37" s="102" t="s">
        <v>1696</v>
      </c>
      <c r="L37" s="108" t="s">
        <v>1697</v>
      </c>
    </row>
    <row r="38" spans="2:12" x14ac:dyDescent="0.2">
      <c r="B38" s="105" t="s">
        <v>84</v>
      </c>
      <c r="C38" s="101" t="s">
        <v>83</v>
      </c>
      <c r="D38" s="106">
        <v>5.75</v>
      </c>
      <c r="E38" s="107">
        <v>4.5128000000000004</v>
      </c>
      <c r="F38" s="107">
        <v>5.4414999999999996</v>
      </c>
      <c r="G38" s="103">
        <v>1</v>
      </c>
      <c r="H38" s="103">
        <v>1.52</v>
      </c>
      <c r="I38" s="101" t="s">
        <v>48</v>
      </c>
      <c r="J38" s="101" t="s">
        <v>60</v>
      </c>
      <c r="K38" s="102" t="s">
        <v>1696</v>
      </c>
      <c r="L38" s="108" t="s">
        <v>1697</v>
      </c>
    </row>
    <row r="39" spans="2:12" x14ac:dyDescent="0.2">
      <c r="B39" s="105" t="s">
        <v>85</v>
      </c>
      <c r="C39" s="101" t="s">
        <v>83</v>
      </c>
      <c r="D39" s="106">
        <v>12.35</v>
      </c>
      <c r="E39" s="107">
        <v>7.4802</v>
      </c>
      <c r="F39" s="107">
        <v>9.0196000000000005</v>
      </c>
      <c r="G39" s="103">
        <v>1</v>
      </c>
      <c r="H39" s="103">
        <v>2.31</v>
      </c>
      <c r="I39" s="101" t="s">
        <v>48</v>
      </c>
      <c r="J39" s="101" t="s">
        <v>60</v>
      </c>
      <c r="K39" s="102" t="s">
        <v>1696</v>
      </c>
      <c r="L39" s="108" t="s">
        <v>1697</v>
      </c>
    </row>
    <row r="40" spans="2:12" x14ac:dyDescent="0.2">
      <c r="B40" s="109" t="s">
        <v>86</v>
      </c>
      <c r="C40" s="110" t="s">
        <v>83</v>
      </c>
      <c r="D40" s="111">
        <v>27.88</v>
      </c>
      <c r="E40" s="112">
        <v>17.3568</v>
      </c>
      <c r="F40" s="112">
        <v>20.928899999999999</v>
      </c>
      <c r="G40" s="113">
        <v>1</v>
      </c>
      <c r="H40" s="113">
        <v>2.31</v>
      </c>
      <c r="I40" s="110" t="s">
        <v>48</v>
      </c>
      <c r="J40" s="110" t="s">
        <v>60</v>
      </c>
      <c r="K40" s="114" t="s">
        <v>1696</v>
      </c>
      <c r="L40" s="115" t="s">
        <v>1697</v>
      </c>
    </row>
    <row r="41" spans="2:12" x14ac:dyDescent="0.2">
      <c r="B41" s="116" t="s">
        <v>1702</v>
      </c>
      <c r="C41" s="101" t="s">
        <v>1703</v>
      </c>
      <c r="D41" s="106">
        <v>11.75</v>
      </c>
      <c r="E41" s="107">
        <v>5.1440000000000001</v>
      </c>
      <c r="F41" s="107">
        <v>6.2027000000000001</v>
      </c>
      <c r="G41" s="103">
        <v>1</v>
      </c>
      <c r="H41" s="103">
        <v>1</v>
      </c>
      <c r="I41" s="101" t="s">
        <v>48</v>
      </c>
      <c r="J41" s="101" t="s">
        <v>60</v>
      </c>
      <c r="K41" s="102" t="s">
        <v>1696</v>
      </c>
      <c r="L41" s="108" t="s">
        <v>1697</v>
      </c>
    </row>
    <row r="42" spans="2:12" x14ac:dyDescent="0.2">
      <c r="B42" s="105" t="s">
        <v>1704</v>
      </c>
      <c r="C42" s="101" t="s">
        <v>1703</v>
      </c>
      <c r="D42" s="106">
        <v>12.05</v>
      </c>
      <c r="E42" s="107">
        <v>11.2807</v>
      </c>
      <c r="F42" s="107">
        <v>13.6023</v>
      </c>
      <c r="G42" s="103">
        <v>1</v>
      </c>
      <c r="H42" s="103">
        <v>1.52</v>
      </c>
      <c r="I42" s="101" t="s">
        <v>48</v>
      </c>
      <c r="J42" s="101" t="s">
        <v>60</v>
      </c>
      <c r="K42" s="102" t="s">
        <v>1696</v>
      </c>
      <c r="L42" s="108" t="s">
        <v>1697</v>
      </c>
    </row>
    <row r="43" spans="2:12" x14ac:dyDescent="0.2">
      <c r="B43" s="105" t="s">
        <v>1705</v>
      </c>
      <c r="C43" s="101" t="s">
        <v>1703</v>
      </c>
      <c r="D43" s="106">
        <v>15.85</v>
      </c>
      <c r="E43" s="107">
        <v>13.138</v>
      </c>
      <c r="F43" s="107">
        <v>15.841799999999999</v>
      </c>
      <c r="G43" s="103">
        <v>1</v>
      </c>
      <c r="H43" s="103">
        <v>2.31</v>
      </c>
      <c r="I43" s="101" t="s">
        <v>48</v>
      </c>
      <c r="J43" s="101" t="s">
        <v>60</v>
      </c>
      <c r="K43" s="102" t="s">
        <v>1696</v>
      </c>
      <c r="L43" s="108" t="s">
        <v>1697</v>
      </c>
    </row>
    <row r="44" spans="2:12" x14ac:dyDescent="0.2">
      <c r="B44" s="109" t="s">
        <v>1706</v>
      </c>
      <c r="C44" s="110" t="s">
        <v>1703</v>
      </c>
      <c r="D44" s="111">
        <v>29.19</v>
      </c>
      <c r="E44" s="112">
        <v>22.5274</v>
      </c>
      <c r="F44" s="112">
        <v>27.163599999999999</v>
      </c>
      <c r="G44" s="113">
        <v>1</v>
      </c>
      <c r="H44" s="113">
        <v>2.31</v>
      </c>
      <c r="I44" s="110" t="s">
        <v>48</v>
      </c>
      <c r="J44" s="110" t="s">
        <v>60</v>
      </c>
      <c r="K44" s="114" t="s">
        <v>1696</v>
      </c>
      <c r="L44" s="115" t="s">
        <v>1697</v>
      </c>
    </row>
    <row r="45" spans="2:12" x14ac:dyDescent="0.2">
      <c r="B45" s="116" t="s">
        <v>87</v>
      </c>
      <c r="C45" s="101" t="s">
        <v>88</v>
      </c>
      <c r="D45" s="106">
        <v>5.43</v>
      </c>
      <c r="E45" s="107">
        <v>1.9384999999999999</v>
      </c>
      <c r="F45" s="107">
        <v>2.3374000000000001</v>
      </c>
      <c r="G45" s="103">
        <v>1</v>
      </c>
      <c r="H45" s="103">
        <v>1</v>
      </c>
      <c r="I45" s="101" t="s">
        <v>48</v>
      </c>
      <c r="J45" s="101" t="s">
        <v>60</v>
      </c>
      <c r="K45" s="102" t="s">
        <v>1707</v>
      </c>
      <c r="L45" s="108" t="s">
        <v>1708</v>
      </c>
    </row>
    <row r="46" spans="2:12" x14ac:dyDescent="0.2">
      <c r="B46" s="105" t="s">
        <v>89</v>
      </c>
      <c r="C46" s="101" t="s">
        <v>88</v>
      </c>
      <c r="D46" s="106">
        <v>6.87</v>
      </c>
      <c r="E46" s="107">
        <v>2.2393999999999998</v>
      </c>
      <c r="F46" s="107">
        <v>2.7002999999999999</v>
      </c>
      <c r="G46" s="103">
        <v>1</v>
      </c>
      <c r="H46" s="103">
        <v>1.52</v>
      </c>
      <c r="I46" s="101" t="s">
        <v>48</v>
      </c>
      <c r="J46" s="101" t="s">
        <v>60</v>
      </c>
      <c r="K46" s="102" t="s">
        <v>1707</v>
      </c>
      <c r="L46" s="108" t="s">
        <v>1708</v>
      </c>
    </row>
    <row r="47" spans="2:12" x14ac:dyDescent="0.2">
      <c r="B47" s="105" t="s">
        <v>90</v>
      </c>
      <c r="C47" s="101" t="s">
        <v>88</v>
      </c>
      <c r="D47" s="106">
        <v>10.08</v>
      </c>
      <c r="E47" s="107">
        <v>3.2035</v>
      </c>
      <c r="F47" s="107">
        <v>3.8628</v>
      </c>
      <c r="G47" s="103">
        <v>1</v>
      </c>
      <c r="H47" s="103">
        <v>2.31</v>
      </c>
      <c r="I47" s="101" t="s">
        <v>48</v>
      </c>
      <c r="J47" s="101" t="s">
        <v>60</v>
      </c>
      <c r="K47" s="102" t="s">
        <v>1707</v>
      </c>
      <c r="L47" s="108" t="s">
        <v>1708</v>
      </c>
    </row>
    <row r="48" spans="2:12" x14ac:dyDescent="0.2">
      <c r="B48" s="109" t="s">
        <v>91</v>
      </c>
      <c r="C48" s="110" t="s">
        <v>88</v>
      </c>
      <c r="D48" s="111">
        <v>15.24</v>
      </c>
      <c r="E48" s="112">
        <v>5.1426999999999996</v>
      </c>
      <c r="F48" s="112">
        <v>6.2011000000000003</v>
      </c>
      <c r="G48" s="113">
        <v>1</v>
      </c>
      <c r="H48" s="113">
        <v>2.31</v>
      </c>
      <c r="I48" s="110" t="s">
        <v>48</v>
      </c>
      <c r="J48" s="110" t="s">
        <v>60</v>
      </c>
      <c r="K48" s="114" t="s">
        <v>1707</v>
      </c>
      <c r="L48" s="115" t="s">
        <v>1708</v>
      </c>
    </row>
    <row r="49" spans="2:12" x14ac:dyDescent="0.2">
      <c r="B49" s="116" t="s">
        <v>92</v>
      </c>
      <c r="C49" s="101" t="s">
        <v>93</v>
      </c>
      <c r="D49" s="106">
        <v>3.47</v>
      </c>
      <c r="E49" s="107">
        <v>1.8208</v>
      </c>
      <c r="F49" s="107">
        <v>2.1955</v>
      </c>
      <c r="G49" s="103">
        <v>1</v>
      </c>
      <c r="H49" s="103">
        <v>1</v>
      </c>
      <c r="I49" s="101" t="s">
        <v>48</v>
      </c>
      <c r="J49" s="101" t="s">
        <v>60</v>
      </c>
      <c r="K49" s="102" t="s">
        <v>1707</v>
      </c>
      <c r="L49" s="108" t="s">
        <v>1708</v>
      </c>
    </row>
    <row r="50" spans="2:12" x14ac:dyDescent="0.2">
      <c r="B50" s="105" t="s">
        <v>94</v>
      </c>
      <c r="C50" s="101" t="s">
        <v>93</v>
      </c>
      <c r="D50" s="106">
        <v>4.72</v>
      </c>
      <c r="E50" s="107">
        <v>2.3490000000000002</v>
      </c>
      <c r="F50" s="107">
        <v>2.8323999999999998</v>
      </c>
      <c r="G50" s="103">
        <v>1</v>
      </c>
      <c r="H50" s="103">
        <v>1.52</v>
      </c>
      <c r="I50" s="101" t="s">
        <v>48</v>
      </c>
      <c r="J50" s="101" t="s">
        <v>60</v>
      </c>
      <c r="K50" s="102" t="s">
        <v>1707</v>
      </c>
      <c r="L50" s="108" t="s">
        <v>1708</v>
      </c>
    </row>
    <row r="51" spans="2:12" x14ac:dyDescent="0.2">
      <c r="B51" s="105" t="s">
        <v>95</v>
      </c>
      <c r="C51" s="101" t="s">
        <v>93</v>
      </c>
      <c r="D51" s="106">
        <v>9.94</v>
      </c>
      <c r="E51" s="107">
        <v>3.5470999999999999</v>
      </c>
      <c r="F51" s="107">
        <v>4.2770999999999999</v>
      </c>
      <c r="G51" s="103">
        <v>1</v>
      </c>
      <c r="H51" s="103">
        <v>2.31</v>
      </c>
      <c r="I51" s="101" t="s">
        <v>48</v>
      </c>
      <c r="J51" s="101" t="s">
        <v>60</v>
      </c>
      <c r="K51" s="102" t="s">
        <v>1707</v>
      </c>
      <c r="L51" s="108" t="s">
        <v>1708</v>
      </c>
    </row>
    <row r="52" spans="2:12" x14ac:dyDescent="0.2">
      <c r="B52" s="109" t="s">
        <v>96</v>
      </c>
      <c r="C52" s="110" t="s">
        <v>93</v>
      </c>
      <c r="D52" s="111">
        <v>16.920000000000002</v>
      </c>
      <c r="E52" s="112">
        <v>5.7401999999999997</v>
      </c>
      <c r="F52" s="112">
        <v>6.9215999999999998</v>
      </c>
      <c r="G52" s="113">
        <v>1</v>
      </c>
      <c r="H52" s="113">
        <v>2.31</v>
      </c>
      <c r="I52" s="110" t="s">
        <v>48</v>
      </c>
      <c r="J52" s="110" t="s">
        <v>60</v>
      </c>
      <c r="K52" s="114" t="s">
        <v>1707</v>
      </c>
      <c r="L52" s="115" t="s">
        <v>1708</v>
      </c>
    </row>
    <row r="53" spans="2:12" x14ac:dyDescent="0.2">
      <c r="B53" s="116" t="s">
        <v>97</v>
      </c>
      <c r="C53" s="101" t="s">
        <v>98</v>
      </c>
      <c r="D53" s="106">
        <v>2.36</v>
      </c>
      <c r="E53" s="107">
        <v>1.1990000000000001</v>
      </c>
      <c r="F53" s="107">
        <v>1.4458</v>
      </c>
      <c r="G53" s="103">
        <v>1</v>
      </c>
      <c r="H53" s="103">
        <v>1</v>
      </c>
      <c r="I53" s="101" t="s">
        <v>48</v>
      </c>
      <c r="J53" s="101" t="s">
        <v>60</v>
      </c>
      <c r="K53" s="102" t="s">
        <v>1707</v>
      </c>
      <c r="L53" s="108" t="s">
        <v>1708</v>
      </c>
    </row>
    <row r="54" spans="2:12" x14ac:dyDescent="0.2">
      <c r="B54" s="105" t="s">
        <v>99</v>
      </c>
      <c r="C54" s="101" t="s">
        <v>98</v>
      </c>
      <c r="D54" s="106">
        <v>3.88</v>
      </c>
      <c r="E54" s="107">
        <v>1.4675</v>
      </c>
      <c r="F54" s="107">
        <v>1.7695000000000001</v>
      </c>
      <c r="G54" s="103">
        <v>1</v>
      </c>
      <c r="H54" s="103">
        <v>1.52</v>
      </c>
      <c r="I54" s="101" t="s">
        <v>48</v>
      </c>
      <c r="J54" s="101" t="s">
        <v>60</v>
      </c>
      <c r="K54" s="102" t="s">
        <v>1707</v>
      </c>
      <c r="L54" s="108" t="s">
        <v>1708</v>
      </c>
    </row>
    <row r="55" spans="2:12" x14ac:dyDescent="0.2">
      <c r="B55" s="105" t="s">
        <v>100</v>
      </c>
      <c r="C55" s="101" t="s">
        <v>98</v>
      </c>
      <c r="D55" s="106">
        <v>7.72</v>
      </c>
      <c r="E55" s="107">
        <v>2.2644000000000002</v>
      </c>
      <c r="F55" s="107">
        <v>2.7303999999999999</v>
      </c>
      <c r="G55" s="103">
        <v>1</v>
      </c>
      <c r="H55" s="103">
        <v>2.31</v>
      </c>
      <c r="I55" s="101" t="s">
        <v>48</v>
      </c>
      <c r="J55" s="101" t="s">
        <v>60</v>
      </c>
      <c r="K55" s="102" t="s">
        <v>1707</v>
      </c>
      <c r="L55" s="108" t="s">
        <v>1708</v>
      </c>
    </row>
    <row r="56" spans="2:12" x14ac:dyDescent="0.2">
      <c r="B56" s="109" t="s">
        <v>101</v>
      </c>
      <c r="C56" s="110" t="s">
        <v>98</v>
      </c>
      <c r="D56" s="111">
        <v>16.88</v>
      </c>
      <c r="E56" s="112">
        <v>4.4481999999999999</v>
      </c>
      <c r="F56" s="112">
        <v>5.3636999999999997</v>
      </c>
      <c r="G56" s="113">
        <v>1</v>
      </c>
      <c r="H56" s="113">
        <v>2.31</v>
      </c>
      <c r="I56" s="110" t="s">
        <v>48</v>
      </c>
      <c r="J56" s="110" t="s">
        <v>60</v>
      </c>
      <c r="K56" s="114" t="s">
        <v>1707</v>
      </c>
      <c r="L56" s="115" t="s">
        <v>1708</v>
      </c>
    </row>
    <row r="57" spans="2:12" x14ac:dyDescent="0.2">
      <c r="B57" s="116" t="s">
        <v>102</v>
      </c>
      <c r="C57" s="101" t="s">
        <v>103</v>
      </c>
      <c r="D57" s="106">
        <v>3.13</v>
      </c>
      <c r="E57" s="107">
        <v>1.5647</v>
      </c>
      <c r="F57" s="107">
        <v>1.8867</v>
      </c>
      <c r="G57" s="103">
        <v>1</v>
      </c>
      <c r="H57" s="103">
        <v>1</v>
      </c>
      <c r="I57" s="101" t="s">
        <v>48</v>
      </c>
      <c r="J57" s="101" t="s">
        <v>60</v>
      </c>
      <c r="K57" s="102" t="s">
        <v>1707</v>
      </c>
      <c r="L57" s="108" t="s">
        <v>1708</v>
      </c>
    </row>
    <row r="58" spans="2:12" x14ac:dyDescent="0.2">
      <c r="B58" s="105" t="s">
        <v>104</v>
      </c>
      <c r="C58" s="101" t="s">
        <v>103</v>
      </c>
      <c r="D58" s="106">
        <v>5.93</v>
      </c>
      <c r="E58" s="107">
        <v>2.0124</v>
      </c>
      <c r="F58" s="107">
        <v>2.4266000000000001</v>
      </c>
      <c r="G58" s="103">
        <v>1</v>
      </c>
      <c r="H58" s="103">
        <v>1.52</v>
      </c>
      <c r="I58" s="101" t="s">
        <v>48</v>
      </c>
      <c r="J58" s="101" t="s">
        <v>60</v>
      </c>
      <c r="K58" s="102" t="s">
        <v>1707</v>
      </c>
      <c r="L58" s="108" t="s">
        <v>1708</v>
      </c>
    </row>
    <row r="59" spans="2:12" x14ac:dyDescent="0.2">
      <c r="B59" s="105" t="s">
        <v>105</v>
      </c>
      <c r="C59" s="101" t="s">
        <v>103</v>
      </c>
      <c r="D59" s="106">
        <v>10.81</v>
      </c>
      <c r="E59" s="107">
        <v>3.3380999999999998</v>
      </c>
      <c r="F59" s="107">
        <v>4.0251000000000001</v>
      </c>
      <c r="G59" s="103">
        <v>1</v>
      </c>
      <c r="H59" s="103">
        <v>2.31</v>
      </c>
      <c r="I59" s="101" t="s">
        <v>48</v>
      </c>
      <c r="J59" s="101" t="s">
        <v>60</v>
      </c>
      <c r="K59" s="102" t="s">
        <v>1707</v>
      </c>
      <c r="L59" s="108" t="s">
        <v>1708</v>
      </c>
    </row>
    <row r="60" spans="2:12" x14ac:dyDescent="0.2">
      <c r="B60" s="109" t="s">
        <v>106</v>
      </c>
      <c r="C60" s="110" t="s">
        <v>103</v>
      </c>
      <c r="D60" s="111">
        <v>18.77</v>
      </c>
      <c r="E60" s="112">
        <v>5.2701000000000002</v>
      </c>
      <c r="F60" s="112">
        <v>6.3547000000000002</v>
      </c>
      <c r="G60" s="113">
        <v>1</v>
      </c>
      <c r="H60" s="113">
        <v>2.31</v>
      </c>
      <c r="I60" s="110" t="s">
        <v>48</v>
      </c>
      <c r="J60" s="110" t="s">
        <v>60</v>
      </c>
      <c r="K60" s="114" t="s">
        <v>1707</v>
      </c>
      <c r="L60" s="115" t="s">
        <v>1708</v>
      </c>
    </row>
    <row r="61" spans="2:12" x14ac:dyDescent="0.2">
      <c r="B61" s="116" t="s">
        <v>107</v>
      </c>
      <c r="C61" s="101" t="s">
        <v>108</v>
      </c>
      <c r="D61" s="106">
        <v>1.4</v>
      </c>
      <c r="E61" s="107">
        <v>0.84819999999999995</v>
      </c>
      <c r="F61" s="107">
        <v>1.0227999999999999</v>
      </c>
      <c r="G61" s="103">
        <v>1</v>
      </c>
      <c r="H61" s="103">
        <v>1</v>
      </c>
      <c r="I61" s="101" t="s">
        <v>48</v>
      </c>
      <c r="J61" s="101" t="s">
        <v>60</v>
      </c>
      <c r="K61" s="102" t="s">
        <v>1707</v>
      </c>
      <c r="L61" s="108" t="s">
        <v>1708</v>
      </c>
    </row>
    <row r="62" spans="2:12" x14ac:dyDescent="0.2">
      <c r="B62" s="105" t="s">
        <v>109</v>
      </c>
      <c r="C62" s="101" t="s">
        <v>108</v>
      </c>
      <c r="D62" s="106">
        <v>2.42</v>
      </c>
      <c r="E62" s="107">
        <v>1.1409</v>
      </c>
      <c r="F62" s="107">
        <v>1.3756999999999999</v>
      </c>
      <c r="G62" s="103">
        <v>1</v>
      </c>
      <c r="H62" s="103">
        <v>1.52</v>
      </c>
      <c r="I62" s="101" t="s">
        <v>48</v>
      </c>
      <c r="J62" s="101" t="s">
        <v>60</v>
      </c>
      <c r="K62" s="102" t="s">
        <v>1707</v>
      </c>
      <c r="L62" s="108" t="s">
        <v>1708</v>
      </c>
    </row>
    <row r="63" spans="2:12" x14ac:dyDescent="0.2">
      <c r="B63" s="105" t="s">
        <v>110</v>
      </c>
      <c r="C63" s="101" t="s">
        <v>108</v>
      </c>
      <c r="D63" s="106">
        <v>6.55</v>
      </c>
      <c r="E63" s="107">
        <v>2.0552999999999999</v>
      </c>
      <c r="F63" s="107">
        <v>2.4782999999999999</v>
      </c>
      <c r="G63" s="103">
        <v>1</v>
      </c>
      <c r="H63" s="103">
        <v>2.31</v>
      </c>
      <c r="I63" s="101" t="s">
        <v>48</v>
      </c>
      <c r="J63" s="101" t="s">
        <v>60</v>
      </c>
      <c r="K63" s="102" t="s">
        <v>1707</v>
      </c>
      <c r="L63" s="108" t="s">
        <v>1708</v>
      </c>
    </row>
    <row r="64" spans="2:12" x14ac:dyDescent="0.2">
      <c r="B64" s="109" t="s">
        <v>111</v>
      </c>
      <c r="C64" s="110" t="s">
        <v>108</v>
      </c>
      <c r="D64" s="111">
        <v>13.07</v>
      </c>
      <c r="E64" s="112">
        <v>3.7425999999999999</v>
      </c>
      <c r="F64" s="112">
        <v>4.5128000000000004</v>
      </c>
      <c r="G64" s="113">
        <v>1</v>
      </c>
      <c r="H64" s="113">
        <v>2.31</v>
      </c>
      <c r="I64" s="110" t="s">
        <v>48</v>
      </c>
      <c r="J64" s="110" t="s">
        <v>60</v>
      </c>
      <c r="K64" s="114" t="s">
        <v>1707</v>
      </c>
      <c r="L64" s="115" t="s">
        <v>1708</v>
      </c>
    </row>
    <row r="65" spans="2:12" x14ac:dyDescent="0.2">
      <c r="B65" s="116" t="s">
        <v>112</v>
      </c>
      <c r="C65" s="101" t="s">
        <v>1709</v>
      </c>
      <c r="D65" s="106">
        <v>2.4300000000000002</v>
      </c>
      <c r="E65" s="107">
        <v>1.2246999999999999</v>
      </c>
      <c r="F65" s="107">
        <v>1.4766999999999999</v>
      </c>
      <c r="G65" s="103">
        <v>1</v>
      </c>
      <c r="H65" s="103">
        <v>1</v>
      </c>
      <c r="I65" s="101" t="s">
        <v>48</v>
      </c>
      <c r="J65" s="101" t="s">
        <v>60</v>
      </c>
      <c r="K65" s="102" t="s">
        <v>1707</v>
      </c>
      <c r="L65" s="108" t="s">
        <v>1708</v>
      </c>
    </row>
    <row r="66" spans="2:12" x14ac:dyDescent="0.2">
      <c r="B66" s="105" t="s">
        <v>113</v>
      </c>
      <c r="C66" s="101" t="s">
        <v>1709</v>
      </c>
      <c r="D66" s="106">
        <v>4.41</v>
      </c>
      <c r="E66" s="107">
        <v>1.5677000000000001</v>
      </c>
      <c r="F66" s="107">
        <v>1.8903000000000001</v>
      </c>
      <c r="G66" s="103">
        <v>1</v>
      </c>
      <c r="H66" s="103">
        <v>1.52</v>
      </c>
      <c r="I66" s="101" t="s">
        <v>48</v>
      </c>
      <c r="J66" s="101" t="s">
        <v>60</v>
      </c>
      <c r="K66" s="102" t="s">
        <v>1707</v>
      </c>
      <c r="L66" s="108" t="s">
        <v>1708</v>
      </c>
    </row>
    <row r="67" spans="2:12" x14ac:dyDescent="0.2">
      <c r="B67" s="105" t="s">
        <v>114</v>
      </c>
      <c r="C67" s="101" t="s">
        <v>1709</v>
      </c>
      <c r="D67" s="106">
        <v>8.9700000000000006</v>
      </c>
      <c r="E67" s="107">
        <v>2.3380999999999998</v>
      </c>
      <c r="F67" s="107">
        <v>2.8193000000000001</v>
      </c>
      <c r="G67" s="103">
        <v>1</v>
      </c>
      <c r="H67" s="103">
        <v>2.31</v>
      </c>
      <c r="I67" s="101" t="s">
        <v>48</v>
      </c>
      <c r="J67" s="101" t="s">
        <v>60</v>
      </c>
      <c r="K67" s="102" t="s">
        <v>1707</v>
      </c>
      <c r="L67" s="108" t="s">
        <v>1708</v>
      </c>
    </row>
    <row r="68" spans="2:12" x14ac:dyDescent="0.2">
      <c r="B68" s="109" t="s">
        <v>115</v>
      </c>
      <c r="C68" s="110" t="s">
        <v>1709</v>
      </c>
      <c r="D68" s="111">
        <v>19.38</v>
      </c>
      <c r="E68" s="112">
        <v>4.3662999999999998</v>
      </c>
      <c r="F68" s="112">
        <v>5.2648999999999999</v>
      </c>
      <c r="G68" s="113">
        <v>1</v>
      </c>
      <c r="H68" s="113">
        <v>2.31</v>
      </c>
      <c r="I68" s="110" t="s">
        <v>48</v>
      </c>
      <c r="J68" s="110" t="s">
        <v>60</v>
      </c>
      <c r="K68" s="114" t="s">
        <v>1707</v>
      </c>
      <c r="L68" s="115" t="s">
        <v>1708</v>
      </c>
    </row>
    <row r="69" spans="2:12" x14ac:dyDescent="0.2">
      <c r="B69" s="116" t="s">
        <v>116</v>
      </c>
      <c r="C69" s="101" t="s">
        <v>117</v>
      </c>
      <c r="D69" s="106">
        <v>2.59</v>
      </c>
      <c r="E69" s="107">
        <v>1.6425000000000001</v>
      </c>
      <c r="F69" s="107">
        <v>1.9804999999999999</v>
      </c>
      <c r="G69" s="103">
        <v>1</v>
      </c>
      <c r="H69" s="103">
        <v>1</v>
      </c>
      <c r="I69" s="101" t="s">
        <v>48</v>
      </c>
      <c r="J69" s="101" t="s">
        <v>60</v>
      </c>
      <c r="K69" s="102" t="s">
        <v>1707</v>
      </c>
      <c r="L69" s="108" t="s">
        <v>1708</v>
      </c>
    </row>
    <row r="70" spans="2:12" x14ac:dyDescent="0.2">
      <c r="B70" s="105" t="s">
        <v>118</v>
      </c>
      <c r="C70" s="101" t="s">
        <v>117</v>
      </c>
      <c r="D70" s="106">
        <v>3.87</v>
      </c>
      <c r="E70" s="107">
        <v>1.8576999999999999</v>
      </c>
      <c r="F70" s="107">
        <v>2.2400000000000002</v>
      </c>
      <c r="G70" s="103">
        <v>1</v>
      </c>
      <c r="H70" s="103">
        <v>1.52</v>
      </c>
      <c r="I70" s="101" t="s">
        <v>48</v>
      </c>
      <c r="J70" s="101" t="s">
        <v>60</v>
      </c>
      <c r="K70" s="102" t="s">
        <v>1707</v>
      </c>
      <c r="L70" s="108" t="s">
        <v>1708</v>
      </c>
    </row>
    <row r="71" spans="2:12" x14ac:dyDescent="0.2">
      <c r="B71" s="105" t="s">
        <v>119</v>
      </c>
      <c r="C71" s="101" t="s">
        <v>117</v>
      </c>
      <c r="D71" s="106">
        <v>8.4600000000000009</v>
      </c>
      <c r="E71" s="107">
        <v>3.0789</v>
      </c>
      <c r="F71" s="107">
        <v>3.7124999999999999</v>
      </c>
      <c r="G71" s="103">
        <v>1</v>
      </c>
      <c r="H71" s="103">
        <v>2.31</v>
      </c>
      <c r="I71" s="101" t="s">
        <v>48</v>
      </c>
      <c r="J71" s="101" t="s">
        <v>60</v>
      </c>
      <c r="K71" s="102" t="s">
        <v>1707</v>
      </c>
      <c r="L71" s="108" t="s">
        <v>1708</v>
      </c>
    </row>
    <row r="72" spans="2:12" x14ac:dyDescent="0.2">
      <c r="B72" s="109" t="s">
        <v>120</v>
      </c>
      <c r="C72" s="110" t="s">
        <v>117</v>
      </c>
      <c r="D72" s="111">
        <v>19.84</v>
      </c>
      <c r="E72" s="112">
        <v>5.3806000000000003</v>
      </c>
      <c r="F72" s="112">
        <v>6.4878999999999998</v>
      </c>
      <c r="G72" s="113">
        <v>1</v>
      </c>
      <c r="H72" s="113">
        <v>2.31</v>
      </c>
      <c r="I72" s="110" t="s">
        <v>48</v>
      </c>
      <c r="J72" s="110" t="s">
        <v>60</v>
      </c>
      <c r="K72" s="114" t="s">
        <v>1707</v>
      </c>
      <c r="L72" s="115" t="s">
        <v>1708</v>
      </c>
    </row>
    <row r="73" spans="2:12" x14ac:dyDescent="0.2">
      <c r="B73" s="116" t="s">
        <v>121</v>
      </c>
      <c r="C73" s="101" t="s">
        <v>122</v>
      </c>
      <c r="D73" s="106">
        <v>2.75</v>
      </c>
      <c r="E73" s="107">
        <v>1.9432</v>
      </c>
      <c r="F73" s="107">
        <v>2.3431000000000002</v>
      </c>
      <c r="G73" s="103">
        <v>1</v>
      </c>
      <c r="H73" s="103">
        <v>1</v>
      </c>
      <c r="I73" s="101" t="s">
        <v>48</v>
      </c>
      <c r="J73" s="101" t="s">
        <v>60</v>
      </c>
      <c r="K73" s="102" t="s">
        <v>1707</v>
      </c>
      <c r="L73" s="108" t="s">
        <v>1708</v>
      </c>
    </row>
    <row r="74" spans="2:12" x14ac:dyDescent="0.2">
      <c r="B74" s="105" t="s">
        <v>123</v>
      </c>
      <c r="C74" s="101" t="s">
        <v>122</v>
      </c>
      <c r="D74" s="106">
        <v>5.19</v>
      </c>
      <c r="E74" s="107">
        <v>2.1947000000000001</v>
      </c>
      <c r="F74" s="107">
        <v>2.6463999999999999</v>
      </c>
      <c r="G74" s="103">
        <v>1</v>
      </c>
      <c r="H74" s="103">
        <v>1.52</v>
      </c>
      <c r="I74" s="101" t="s">
        <v>48</v>
      </c>
      <c r="J74" s="101" t="s">
        <v>60</v>
      </c>
      <c r="K74" s="102" t="s">
        <v>1707</v>
      </c>
      <c r="L74" s="108" t="s">
        <v>1708</v>
      </c>
    </row>
    <row r="75" spans="2:12" x14ac:dyDescent="0.2">
      <c r="B75" s="105" t="s">
        <v>124</v>
      </c>
      <c r="C75" s="101" t="s">
        <v>122</v>
      </c>
      <c r="D75" s="106">
        <v>8.5399999999999991</v>
      </c>
      <c r="E75" s="107">
        <v>2.4691000000000001</v>
      </c>
      <c r="F75" s="107">
        <v>2.9771999999999998</v>
      </c>
      <c r="G75" s="103">
        <v>1</v>
      </c>
      <c r="H75" s="103">
        <v>2.31</v>
      </c>
      <c r="I75" s="101" t="s">
        <v>48</v>
      </c>
      <c r="J75" s="101" t="s">
        <v>60</v>
      </c>
      <c r="K75" s="102" t="s">
        <v>1707</v>
      </c>
      <c r="L75" s="108" t="s">
        <v>1708</v>
      </c>
    </row>
    <row r="76" spans="2:12" x14ac:dyDescent="0.2">
      <c r="B76" s="109" t="s">
        <v>125</v>
      </c>
      <c r="C76" s="110" t="s">
        <v>122</v>
      </c>
      <c r="D76" s="111">
        <v>12.9</v>
      </c>
      <c r="E76" s="112">
        <v>3.7763</v>
      </c>
      <c r="F76" s="112">
        <v>4.5534999999999997</v>
      </c>
      <c r="G76" s="113">
        <v>1</v>
      </c>
      <c r="H76" s="113">
        <v>2.31</v>
      </c>
      <c r="I76" s="110" t="s">
        <v>48</v>
      </c>
      <c r="J76" s="110" t="s">
        <v>60</v>
      </c>
      <c r="K76" s="114" t="s">
        <v>1707</v>
      </c>
      <c r="L76" s="115" t="s">
        <v>1708</v>
      </c>
    </row>
    <row r="77" spans="2:12" x14ac:dyDescent="0.2">
      <c r="B77" s="116" t="s">
        <v>126</v>
      </c>
      <c r="C77" s="101" t="s">
        <v>1710</v>
      </c>
      <c r="D77" s="106">
        <v>1.61</v>
      </c>
      <c r="E77" s="107">
        <v>1.6814</v>
      </c>
      <c r="F77" s="107">
        <v>2.0274000000000001</v>
      </c>
      <c r="G77" s="103">
        <v>1</v>
      </c>
      <c r="H77" s="103">
        <v>1</v>
      </c>
      <c r="I77" s="101" t="s">
        <v>48</v>
      </c>
      <c r="J77" s="101" t="s">
        <v>60</v>
      </c>
      <c r="K77" s="102" t="s">
        <v>1707</v>
      </c>
      <c r="L77" s="108" t="s">
        <v>1708</v>
      </c>
    </row>
    <row r="78" spans="2:12" x14ac:dyDescent="0.2">
      <c r="B78" s="105" t="s">
        <v>127</v>
      </c>
      <c r="C78" s="101" t="s">
        <v>1710</v>
      </c>
      <c r="D78" s="106">
        <v>4.07</v>
      </c>
      <c r="E78" s="107">
        <v>2.3212999999999999</v>
      </c>
      <c r="F78" s="107">
        <v>2.7989999999999999</v>
      </c>
      <c r="G78" s="103">
        <v>1</v>
      </c>
      <c r="H78" s="103">
        <v>1.52</v>
      </c>
      <c r="I78" s="101" t="s">
        <v>48</v>
      </c>
      <c r="J78" s="101" t="s">
        <v>60</v>
      </c>
      <c r="K78" s="102" t="s">
        <v>1707</v>
      </c>
      <c r="L78" s="108" t="s">
        <v>1708</v>
      </c>
    </row>
    <row r="79" spans="2:12" x14ac:dyDescent="0.2">
      <c r="B79" s="105" t="s">
        <v>128</v>
      </c>
      <c r="C79" s="101" t="s">
        <v>1710</v>
      </c>
      <c r="D79" s="106">
        <v>7.27</v>
      </c>
      <c r="E79" s="107">
        <v>3.1522000000000001</v>
      </c>
      <c r="F79" s="107">
        <v>3.8008999999999999</v>
      </c>
      <c r="G79" s="103">
        <v>1</v>
      </c>
      <c r="H79" s="103">
        <v>2.31</v>
      </c>
      <c r="I79" s="101" t="s">
        <v>48</v>
      </c>
      <c r="J79" s="101" t="s">
        <v>60</v>
      </c>
      <c r="K79" s="102" t="s">
        <v>1707</v>
      </c>
      <c r="L79" s="108" t="s">
        <v>1708</v>
      </c>
    </row>
    <row r="80" spans="2:12" x14ac:dyDescent="0.2">
      <c r="B80" s="109" t="s">
        <v>129</v>
      </c>
      <c r="C80" s="110" t="s">
        <v>1710</v>
      </c>
      <c r="D80" s="111">
        <v>10.93</v>
      </c>
      <c r="E80" s="112">
        <v>4.2328999999999999</v>
      </c>
      <c r="F80" s="112">
        <v>5.1040000000000001</v>
      </c>
      <c r="G80" s="113">
        <v>1</v>
      </c>
      <c r="H80" s="113">
        <v>2.31</v>
      </c>
      <c r="I80" s="110" t="s">
        <v>48</v>
      </c>
      <c r="J80" s="110" t="s">
        <v>60</v>
      </c>
      <c r="K80" s="114" t="s">
        <v>1707</v>
      </c>
      <c r="L80" s="115" t="s">
        <v>1708</v>
      </c>
    </row>
    <row r="81" spans="2:12" x14ac:dyDescent="0.2">
      <c r="B81" s="116" t="s">
        <v>130</v>
      </c>
      <c r="C81" s="101" t="s">
        <v>1711</v>
      </c>
      <c r="D81" s="106">
        <v>5.58</v>
      </c>
      <c r="E81" s="107">
        <v>0.92649999999999999</v>
      </c>
      <c r="F81" s="107">
        <v>1.1172</v>
      </c>
      <c r="G81" s="103">
        <v>1</v>
      </c>
      <c r="H81" s="103">
        <v>1</v>
      </c>
      <c r="I81" s="101" t="s">
        <v>48</v>
      </c>
      <c r="J81" s="101" t="s">
        <v>60</v>
      </c>
      <c r="K81" s="102" t="s">
        <v>1707</v>
      </c>
      <c r="L81" s="108" t="s">
        <v>1708</v>
      </c>
    </row>
    <row r="82" spans="2:12" x14ac:dyDescent="0.2">
      <c r="B82" s="105" t="s">
        <v>131</v>
      </c>
      <c r="C82" s="101" t="s">
        <v>1711</v>
      </c>
      <c r="D82" s="106">
        <v>9.6</v>
      </c>
      <c r="E82" s="107">
        <v>1.2473000000000001</v>
      </c>
      <c r="F82" s="107">
        <v>1.504</v>
      </c>
      <c r="G82" s="103">
        <v>1</v>
      </c>
      <c r="H82" s="103">
        <v>1.52</v>
      </c>
      <c r="I82" s="101" t="s">
        <v>48</v>
      </c>
      <c r="J82" s="101" t="s">
        <v>60</v>
      </c>
      <c r="K82" s="102" t="s">
        <v>1707</v>
      </c>
      <c r="L82" s="108" t="s">
        <v>1708</v>
      </c>
    </row>
    <row r="83" spans="2:12" x14ac:dyDescent="0.2">
      <c r="B83" s="105" t="s">
        <v>132</v>
      </c>
      <c r="C83" s="101" t="s">
        <v>1711</v>
      </c>
      <c r="D83" s="106">
        <v>13.81</v>
      </c>
      <c r="E83" s="107">
        <v>1.7682</v>
      </c>
      <c r="F83" s="107">
        <v>2.1320999999999999</v>
      </c>
      <c r="G83" s="103">
        <v>1</v>
      </c>
      <c r="H83" s="103">
        <v>2.31</v>
      </c>
      <c r="I83" s="101" t="s">
        <v>48</v>
      </c>
      <c r="J83" s="101" t="s">
        <v>60</v>
      </c>
      <c r="K83" s="102" t="s">
        <v>1707</v>
      </c>
      <c r="L83" s="108" t="s">
        <v>1708</v>
      </c>
    </row>
    <row r="84" spans="2:12" x14ac:dyDescent="0.2">
      <c r="B84" s="109" t="s">
        <v>133</v>
      </c>
      <c r="C84" s="110" t="s">
        <v>1711</v>
      </c>
      <c r="D84" s="111">
        <v>15.22</v>
      </c>
      <c r="E84" s="112">
        <v>2.5051999999999999</v>
      </c>
      <c r="F84" s="112">
        <v>3.0207999999999999</v>
      </c>
      <c r="G84" s="113">
        <v>1</v>
      </c>
      <c r="H84" s="113">
        <v>2.31</v>
      </c>
      <c r="I84" s="110" t="s">
        <v>48</v>
      </c>
      <c r="J84" s="110" t="s">
        <v>60</v>
      </c>
      <c r="K84" s="114" t="s">
        <v>1707</v>
      </c>
      <c r="L84" s="115" t="s">
        <v>1708</v>
      </c>
    </row>
    <row r="85" spans="2:12" x14ac:dyDescent="0.2">
      <c r="B85" s="116" t="s">
        <v>134</v>
      </c>
      <c r="C85" s="101" t="s">
        <v>135</v>
      </c>
      <c r="D85" s="106">
        <v>2.79</v>
      </c>
      <c r="E85" s="107">
        <v>0.77180000000000004</v>
      </c>
      <c r="F85" s="107">
        <v>0.93059999999999998</v>
      </c>
      <c r="G85" s="103">
        <v>1</v>
      </c>
      <c r="H85" s="103">
        <v>1</v>
      </c>
      <c r="I85" s="101" t="s">
        <v>48</v>
      </c>
      <c r="J85" s="101" t="s">
        <v>60</v>
      </c>
      <c r="K85" s="102" t="s">
        <v>1707</v>
      </c>
      <c r="L85" s="108" t="s">
        <v>1708</v>
      </c>
    </row>
    <row r="86" spans="2:12" x14ac:dyDescent="0.2">
      <c r="B86" s="105" t="s">
        <v>136</v>
      </c>
      <c r="C86" s="101" t="s">
        <v>135</v>
      </c>
      <c r="D86" s="106">
        <v>4.18</v>
      </c>
      <c r="E86" s="107">
        <v>0.7923</v>
      </c>
      <c r="F86" s="107">
        <v>0.95540000000000003</v>
      </c>
      <c r="G86" s="103">
        <v>1</v>
      </c>
      <c r="H86" s="103">
        <v>1.52</v>
      </c>
      <c r="I86" s="101" t="s">
        <v>48</v>
      </c>
      <c r="J86" s="101" t="s">
        <v>60</v>
      </c>
      <c r="K86" s="102" t="s">
        <v>1707</v>
      </c>
      <c r="L86" s="108" t="s">
        <v>1708</v>
      </c>
    </row>
    <row r="87" spans="2:12" x14ac:dyDescent="0.2">
      <c r="B87" s="105" t="s">
        <v>137</v>
      </c>
      <c r="C87" s="101" t="s">
        <v>135</v>
      </c>
      <c r="D87" s="106">
        <v>6.03</v>
      </c>
      <c r="E87" s="107">
        <v>1.0845</v>
      </c>
      <c r="F87" s="107">
        <v>1.3077000000000001</v>
      </c>
      <c r="G87" s="103">
        <v>1</v>
      </c>
      <c r="H87" s="103">
        <v>2.31</v>
      </c>
      <c r="I87" s="101" t="s">
        <v>48</v>
      </c>
      <c r="J87" s="101" t="s">
        <v>60</v>
      </c>
      <c r="K87" s="102" t="s">
        <v>1707</v>
      </c>
      <c r="L87" s="108" t="s">
        <v>1708</v>
      </c>
    </row>
    <row r="88" spans="2:12" x14ac:dyDescent="0.2">
      <c r="B88" s="109" t="s">
        <v>138</v>
      </c>
      <c r="C88" s="110" t="s">
        <v>135</v>
      </c>
      <c r="D88" s="111">
        <v>8.4</v>
      </c>
      <c r="E88" s="112">
        <v>1.6775</v>
      </c>
      <c r="F88" s="112">
        <v>2.0226999999999999</v>
      </c>
      <c r="G88" s="113">
        <v>1</v>
      </c>
      <c r="H88" s="113">
        <v>2.31</v>
      </c>
      <c r="I88" s="110" t="s">
        <v>48</v>
      </c>
      <c r="J88" s="110" t="s">
        <v>60</v>
      </c>
      <c r="K88" s="114" t="s">
        <v>1707</v>
      </c>
      <c r="L88" s="115" t="s">
        <v>1708</v>
      </c>
    </row>
    <row r="89" spans="2:12" x14ac:dyDescent="0.2">
      <c r="B89" s="116" t="s">
        <v>139</v>
      </c>
      <c r="C89" s="101" t="s">
        <v>1712</v>
      </c>
      <c r="D89" s="106">
        <v>7.3</v>
      </c>
      <c r="E89" s="107">
        <v>0.62649999999999995</v>
      </c>
      <c r="F89" s="107">
        <v>0.75539999999999996</v>
      </c>
      <c r="G89" s="103">
        <v>1</v>
      </c>
      <c r="H89" s="103">
        <v>1</v>
      </c>
      <c r="I89" s="101" t="s">
        <v>48</v>
      </c>
      <c r="J89" s="101" t="s">
        <v>60</v>
      </c>
      <c r="K89" s="102" t="s">
        <v>1707</v>
      </c>
      <c r="L89" s="108" t="s">
        <v>1708</v>
      </c>
    </row>
    <row r="90" spans="2:12" x14ac:dyDescent="0.2">
      <c r="B90" s="105" t="s">
        <v>140</v>
      </c>
      <c r="C90" s="101" t="s">
        <v>1712</v>
      </c>
      <c r="D90" s="106">
        <v>9.59</v>
      </c>
      <c r="E90" s="107">
        <v>0.78979999999999995</v>
      </c>
      <c r="F90" s="107">
        <v>0.95230000000000004</v>
      </c>
      <c r="G90" s="103">
        <v>1</v>
      </c>
      <c r="H90" s="103">
        <v>1.52</v>
      </c>
      <c r="I90" s="101" t="s">
        <v>48</v>
      </c>
      <c r="J90" s="101" t="s">
        <v>60</v>
      </c>
      <c r="K90" s="102" t="s">
        <v>1707</v>
      </c>
      <c r="L90" s="108" t="s">
        <v>1708</v>
      </c>
    </row>
    <row r="91" spans="2:12" x14ac:dyDescent="0.2">
      <c r="B91" s="105" t="s">
        <v>141</v>
      </c>
      <c r="C91" s="101" t="s">
        <v>1712</v>
      </c>
      <c r="D91" s="106">
        <v>10.119999999999999</v>
      </c>
      <c r="E91" s="107">
        <v>1.1713</v>
      </c>
      <c r="F91" s="107">
        <v>1.4124000000000001</v>
      </c>
      <c r="G91" s="103">
        <v>1</v>
      </c>
      <c r="H91" s="103">
        <v>2.31</v>
      </c>
      <c r="I91" s="101" t="s">
        <v>48</v>
      </c>
      <c r="J91" s="101" t="s">
        <v>60</v>
      </c>
      <c r="K91" s="102" t="s">
        <v>1707</v>
      </c>
      <c r="L91" s="108" t="s">
        <v>1708</v>
      </c>
    </row>
    <row r="92" spans="2:12" x14ac:dyDescent="0.2">
      <c r="B92" s="109" t="s">
        <v>142</v>
      </c>
      <c r="C92" s="110" t="s">
        <v>1712</v>
      </c>
      <c r="D92" s="111">
        <v>13.56</v>
      </c>
      <c r="E92" s="112">
        <v>2.2290000000000001</v>
      </c>
      <c r="F92" s="112">
        <v>2.6877</v>
      </c>
      <c r="G92" s="113">
        <v>1</v>
      </c>
      <c r="H92" s="113">
        <v>2.31</v>
      </c>
      <c r="I92" s="110" t="s">
        <v>48</v>
      </c>
      <c r="J92" s="110" t="s">
        <v>60</v>
      </c>
      <c r="K92" s="114" t="s">
        <v>1707</v>
      </c>
      <c r="L92" s="115" t="s">
        <v>1708</v>
      </c>
    </row>
    <row r="93" spans="2:12" x14ac:dyDescent="0.2">
      <c r="B93" s="116" t="s">
        <v>143</v>
      </c>
      <c r="C93" s="101" t="s">
        <v>1713</v>
      </c>
      <c r="D93" s="106">
        <v>4.26</v>
      </c>
      <c r="E93" s="107">
        <v>0.81140000000000001</v>
      </c>
      <c r="F93" s="107">
        <v>0.97840000000000005</v>
      </c>
      <c r="G93" s="103">
        <v>1</v>
      </c>
      <c r="H93" s="103">
        <v>1</v>
      </c>
      <c r="I93" s="101" t="s">
        <v>48</v>
      </c>
      <c r="J93" s="101" t="s">
        <v>60</v>
      </c>
      <c r="K93" s="102" t="s">
        <v>1707</v>
      </c>
      <c r="L93" s="108" t="s">
        <v>1708</v>
      </c>
    </row>
    <row r="94" spans="2:12" x14ac:dyDescent="0.2">
      <c r="B94" s="105" t="s">
        <v>144</v>
      </c>
      <c r="C94" s="101" t="s">
        <v>1713</v>
      </c>
      <c r="D94" s="106">
        <v>6.49</v>
      </c>
      <c r="E94" s="107">
        <v>1.1234999999999999</v>
      </c>
      <c r="F94" s="107">
        <v>1.3547</v>
      </c>
      <c r="G94" s="103">
        <v>1</v>
      </c>
      <c r="H94" s="103">
        <v>1.52</v>
      </c>
      <c r="I94" s="101" t="s">
        <v>48</v>
      </c>
      <c r="J94" s="101" t="s">
        <v>60</v>
      </c>
      <c r="K94" s="102" t="s">
        <v>1707</v>
      </c>
      <c r="L94" s="108" t="s">
        <v>1708</v>
      </c>
    </row>
    <row r="95" spans="2:12" x14ac:dyDescent="0.2">
      <c r="B95" s="105" t="s">
        <v>145</v>
      </c>
      <c r="C95" s="101" t="s">
        <v>1713</v>
      </c>
      <c r="D95" s="106">
        <v>9.84</v>
      </c>
      <c r="E95" s="107">
        <v>1.6579999999999999</v>
      </c>
      <c r="F95" s="107">
        <v>1.9992000000000001</v>
      </c>
      <c r="G95" s="103">
        <v>1</v>
      </c>
      <c r="H95" s="103">
        <v>2.31</v>
      </c>
      <c r="I95" s="101" t="s">
        <v>48</v>
      </c>
      <c r="J95" s="101" t="s">
        <v>60</v>
      </c>
      <c r="K95" s="102" t="s">
        <v>1707</v>
      </c>
      <c r="L95" s="108" t="s">
        <v>1708</v>
      </c>
    </row>
    <row r="96" spans="2:12" x14ac:dyDescent="0.2">
      <c r="B96" s="109" t="s">
        <v>146</v>
      </c>
      <c r="C96" s="110" t="s">
        <v>1713</v>
      </c>
      <c r="D96" s="111">
        <v>17.21</v>
      </c>
      <c r="E96" s="112">
        <v>3.1591</v>
      </c>
      <c r="F96" s="112">
        <v>3.8092999999999999</v>
      </c>
      <c r="G96" s="113">
        <v>1</v>
      </c>
      <c r="H96" s="113">
        <v>2.31</v>
      </c>
      <c r="I96" s="110" t="s">
        <v>48</v>
      </c>
      <c r="J96" s="110" t="s">
        <v>60</v>
      </c>
      <c r="K96" s="114" t="s">
        <v>1707</v>
      </c>
      <c r="L96" s="115" t="s">
        <v>1708</v>
      </c>
    </row>
    <row r="97" spans="2:12" x14ac:dyDescent="0.2">
      <c r="B97" s="116" t="s">
        <v>147</v>
      </c>
      <c r="C97" s="101" t="s">
        <v>148</v>
      </c>
      <c r="D97" s="106">
        <v>3.52</v>
      </c>
      <c r="E97" s="107">
        <v>0.76959999999999995</v>
      </c>
      <c r="F97" s="107">
        <v>0.92800000000000005</v>
      </c>
      <c r="G97" s="103">
        <v>1</v>
      </c>
      <c r="H97" s="103">
        <v>1</v>
      </c>
      <c r="I97" s="101" t="s">
        <v>48</v>
      </c>
      <c r="J97" s="101" t="s">
        <v>60</v>
      </c>
      <c r="K97" s="102" t="s">
        <v>1707</v>
      </c>
      <c r="L97" s="108" t="s">
        <v>1708</v>
      </c>
    </row>
    <row r="98" spans="2:12" x14ac:dyDescent="0.2">
      <c r="B98" s="105" t="s">
        <v>149</v>
      </c>
      <c r="C98" s="101" t="s">
        <v>148</v>
      </c>
      <c r="D98" s="106">
        <v>4.78</v>
      </c>
      <c r="E98" s="107">
        <v>1.0319</v>
      </c>
      <c r="F98" s="107">
        <v>1.2443</v>
      </c>
      <c r="G98" s="103">
        <v>1</v>
      </c>
      <c r="H98" s="103">
        <v>1.52</v>
      </c>
      <c r="I98" s="101" t="s">
        <v>48</v>
      </c>
      <c r="J98" s="101" t="s">
        <v>60</v>
      </c>
      <c r="K98" s="102" t="s">
        <v>1707</v>
      </c>
      <c r="L98" s="108" t="s">
        <v>1708</v>
      </c>
    </row>
    <row r="99" spans="2:12" x14ac:dyDescent="0.2">
      <c r="B99" s="105" t="s">
        <v>150</v>
      </c>
      <c r="C99" s="101" t="s">
        <v>148</v>
      </c>
      <c r="D99" s="106">
        <v>6.34</v>
      </c>
      <c r="E99" s="107">
        <v>1.4658</v>
      </c>
      <c r="F99" s="107">
        <v>1.7675000000000001</v>
      </c>
      <c r="G99" s="103">
        <v>1</v>
      </c>
      <c r="H99" s="103">
        <v>2.31</v>
      </c>
      <c r="I99" s="101" t="s">
        <v>48</v>
      </c>
      <c r="J99" s="101" t="s">
        <v>60</v>
      </c>
      <c r="K99" s="102" t="s">
        <v>1707</v>
      </c>
      <c r="L99" s="108" t="s">
        <v>1708</v>
      </c>
    </row>
    <row r="100" spans="2:12" x14ac:dyDescent="0.2">
      <c r="B100" s="109" t="s">
        <v>151</v>
      </c>
      <c r="C100" s="110" t="s">
        <v>148</v>
      </c>
      <c r="D100" s="111">
        <v>7.32</v>
      </c>
      <c r="E100" s="112">
        <v>1.8669</v>
      </c>
      <c r="F100" s="112">
        <v>2.2511000000000001</v>
      </c>
      <c r="G100" s="113">
        <v>1</v>
      </c>
      <c r="H100" s="113">
        <v>2.31</v>
      </c>
      <c r="I100" s="110" t="s">
        <v>48</v>
      </c>
      <c r="J100" s="110" t="s">
        <v>60</v>
      </c>
      <c r="K100" s="114" t="s">
        <v>1707</v>
      </c>
      <c r="L100" s="115" t="s">
        <v>1708</v>
      </c>
    </row>
    <row r="101" spans="2:12" x14ac:dyDescent="0.2">
      <c r="B101" s="116" t="s">
        <v>152</v>
      </c>
      <c r="C101" s="101" t="s">
        <v>1714</v>
      </c>
      <c r="D101" s="106">
        <v>2.46</v>
      </c>
      <c r="E101" s="107">
        <v>0.67230000000000001</v>
      </c>
      <c r="F101" s="107">
        <v>0.81069999999999998</v>
      </c>
      <c r="G101" s="103">
        <v>1</v>
      </c>
      <c r="H101" s="103">
        <v>1</v>
      </c>
      <c r="I101" s="101" t="s">
        <v>48</v>
      </c>
      <c r="J101" s="101" t="s">
        <v>60</v>
      </c>
      <c r="K101" s="102" t="s">
        <v>1707</v>
      </c>
      <c r="L101" s="108" t="s">
        <v>1708</v>
      </c>
    </row>
    <row r="102" spans="2:12" x14ac:dyDescent="0.2">
      <c r="B102" s="105" t="s">
        <v>153</v>
      </c>
      <c r="C102" s="101" t="s">
        <v>1714</v>
      </c>
      <c r="D102" s="106">
        <v>3.65</v>
      </c>
      <c r="E102" s="107">
        <v>0.86619999999999997</v>
      </c>
      <c r="F102" s="107">
        <v>1.0445</v>
      </c>
      <c r="G102" s="103">
        <v>1</v>
      </c>
      <c r="H102" s="103">
        <v>1.52</v>
      </c>
      <c r="I102" s="101" t="s">
        <v>48</v>
      </c>
      <c r="J102" s="101" t="s">
        <v>60</v>
      </c>
      <c r="K102" s="102" t="s">
        <v>1707</v>
      </c>
      <c r="L102" s="108" t="s">
        <v>1708</v>
      </c>
    </row>
    <row r="103" spans="2:12" x14ac:dyDescent="0.2">
      <c r="B103" s="105" t="s">
        <v>154</v>
      </c>
      <c r="C103" s="101" t="s">
        <v>1714</v>
      </c>
      <c r="D103" s="106">
        <v>6.07</v>
      </c>
      <c r="E103" s="107">
        <v>1.2272000000000001</v>
      </c>
      <c r="F103" s="107">
        <v>1.4798</v>
      </c>
      <c r="G103" s="103">
        <v>1</v>
      </c>
      <c r="H103" s="103">
        <v>2.31</v>
      </c>
      <c r="I103" s="101" t="s">
        <v>48</v>
      </c>
      <c r="J103" s="101" t="s">
        <v>60</v>
      </c>
      <c r="K103" s="102" t="s">
        <v>1707</v>
      </c>
      <c r="L103" s="108" t="s">
        <v>1708</v>
      </c>
    </row>
    <row r="104" spans="2:12" x14ac:dyDescent="0.2">
      <c r="B104" s="109" t="s">
        <v>155</v>
      </c>
      <c r="C104" s="110" t="s">
        <v>1714</v>
      </c>
      <c r="D104" s="111">
        <v>9.51</v>
      </c>
      <c r="E104" s="112">
        <v>2.0486</v>
      </c>
      <c r="F104" s="112">
        <v>2.4702000000000002</v>
      </c>
      <c r="G104" s="113">
        <v>1</v>
      </c>
      <c r="H104" s="113">
        <v>2.31</v>
      </c>
      <c r="I104" s="110" t="s">
        <v>48</v>
      </c>
      <c r="J104" s="110" t="s">
        <v>60</v>
      </c>
      <c r="K104" s="114" t="s">
        <v>1707</v>
      </c>
      <c r="L104" s="115" t="s">
        <v>1708</v>
      </c>
    </row>
    <row r="105" spans="2:12" x14ac:dyDescent="0.2">
      <c r="B105" s="116" t="s">
        <v>156</v>
      </c>
      <c r="C105" s="101" t="s">
        <v>1715</v>
      </c>
      <c r="D105" s="106">
        <v>2.0299999999999998</v>
      </c>
      <c r="E105" s="107">
        <v>0.68710000000000004</v>
      </c>
      <c r="F105" s="107">
        <v>0.82850000000000001</v>
      </c>
      <c r="G105" s="103">
        <v>1</v>
      </c>
      <c r="H105" s="103">
        <v>1</v>
      </c>
      <c r="I105" s="101" t="s">
        <v>48</v>
      </c>
      <c r="J105" s="101" t="s">
        <v>60</v>
      </c>
      <c r="K105" s="102" t="s">
        <v>1707</v>
      </c>
      <c r="L105" s="108" t="s">
        <v>1708</v>
      </c>
    </row>
    <row r="106" spans="2:12" x14ac:dyDescent="0.2">
      <c r="B106" s="105" t="s">
        <v>157</v>
      </c>
      <c r="C106" s="101" t="s">
        <v>1715</v>
      </c>
      <c r="D106" s="106">
        <v>2.74</v>
      </c>
      <c r="E106" s="107">
        <v>0.78859999999999997</v>
      </c>
      <c r="F106" s="107">
        <v>0.95089999999999997</v>
      </c>
      <c r="G106" s="103">
        <v>1</v>
      </c>
      <c r="H106" s="103">
        <v>1.52</v>
      </c>
      <c r="I106" s="101" t="s">
        <v>48</v>
      </c>
      <c r="J106" s="101" t="s">
        <v>60</v>
      </c>
      <c r="K106" s="102" t="s">
        <v>1707</v>
      </c>
      <c r="L106" s="108" t="s">
        <v>1708</v>
      </c>
    </row>
    <row r="107" spans="2:12" x14ac:dyDescent="0.2">
      <c r="B107" s="105" t="s">
        <v>158</v>
      </c>
      <c r="C107" s="101" t="s">
        <v>1715</v>
      </c>
      <c r="D107" s="106">
        <v>3.92</v>
      </c>
      <c r="E107" s="107">
        <v>1.0233000000000001</v>
      </c>
      <c r="F107" s="107">
        <v>1.2339</v>
      </c>
      <c r="G107" s="103">
        <v>1</v>
      </c>
      <c r="H107" s="103">
        <v>2.31</v>
      </c>
      <c r="I107" s="101" t="s">
        <v>48</v>
      </c>
      <c r="J107" s="101" t="s">
        <v>60</v>
      </c>
      <c r="K107" s="102" t="s">
        <v>1707</v>
      </c>
      <c r="L107" s="108" t="s">
        <v>1708</v>
      </c>
    </row>
    <row r="108" spans="2:12" x14ac:dyDescent="0.2">
      <c r="B108" s="109" t="s">
        <v>159</v>
      </c>
      <c r="C108" s="110" t="s">
        <v>1715</v>
      </c>
      <c r="D108" s="111">
        <v>8.6</v>
      </c>
      <c r="E108" s="112">
        <v>2.0366</v>
      </c>
      <c r="F108" s="112">
        <v>2.4557000000000002</v>
      </c>
      <c r="G108" s="113">
        <v>1</v>
      </c>
      <c r="H108" s="113">
        <v>2.31</v>
      </c>
      <c r="I108" s="110" t="s">
        <v>48</v>
      </c>
      <c r="J108" s="110" t="s">
        <v>60</v>
      </c>
      <c r="K108" s="114" t="s">
        <v>1707</v>
      </c>
      <c r="L108" s="115" t="s">
        <v>1708</v>
      </c>
    </row>
    <row r="109" spans="2:12" x14ac:dyDescent="0.2">
      <c r="B109" s="116" t="s">
        <v>160</v>
      </c>
      <c r="C109" s="101" t="s">
        <v>161</v>
      </c>
      <c r="D109" s="106">
        <v>1.82</v>
      </c>
      <c r="E109" s="107">
        <v>0.63049999999999995</v>
      </c>
      <c r="F109" s="107">
        <v>0.76029999999999998</v>
      </c>
      <c r="G109" s="103">
        <v>1</v>
      </c>
      <c r="H109" s="103">
        <v>1</v>
      </c>
      <c r="I109" s="101" t="s">
        <v>48</v>
      </c>
      <c r="J109" s="101" t="s">
        <v>60</v>
      </c>
      <c r="K109" s="102" t="s">
        <v>1707</v>
      </c>
      <c r="L109" s="108" t="s">
        <v>1708</v>
      </c>
    </row>
    <row r="110" spans="2:12" x14ac:dyDescent="0.2">
      <c r="B110" s="105" t="s">
        <v>162</v>
      </c>
      <c r="C110" s="101" t="s">
        <v>161</v>
      </c>
      <c r="D110" s="106">
        <v>2.4500000000000002</v>
      </c>
      <c r="E110" s="107">
        <v>0.70650000000000002</v>
      </c>
      <c r="F110" s="107">
        <v>0.85189999999999999</v>
      </c>
      <c r="G110" s="103">
        <v>1</v>
      </c>
      <c r="H110" s="103">
        <v>1.52</v>
      </c>
      <c r="I110" s="101" t="s">
        <v>48</v>
      </c>
      <c r="J110" s="101" t="s">
        <v>60</v>
      </c>
      <c r="K110" s="102" t="s">
        <v>1707</v>
      </c>
      <c r="L110" s="108" t="s">
        <v>1708</v>
      </c>
    </row>
    <row r="111" spans="2:12" x14ac:dyDescent="0.2">
      <c r="B111" s="105" t="s">
        <v>163</v>
      </c>
      <c r="C111" s="101" t="s">
        <v>161</v>
      </c>
      <c r="D111" s="106">
        <v>3.79</v>
      </c>
      <c r="E111" s="107">
        <v>0.89229999999999998</v>
      </c>
      <c r="F111" s="107">
        <v>1.0759000000000001</v>
      </c>
      <c r="G111" s="103">
        <v>1</v>
      </c>
      <c r="H111" s="103">
        <v>2.31</v>
      </c>
      <c r="I111" s="101" t="s">
        <v>48</v>
      </c>
      <c r="J111" s="101" t="s">
        <v>60</v>
      </c>
      <c r="K111" s="102" t="s">
        <v>1707</v>
      </c>
      <c r="L111" s="108" t="s">
        <v>1708</v>
      </c>
    </row>
    <row r="112" spans="2:12" x14ac:dyDescent="0.2">
      <c r="B112" s="109" t="s">
        <v>164</v>
      </c>
      <c r="C112" s="110" t="s">
        <v>161</v>
      </c>
      <c r="D112" s="111">
        <v>8.52</v>
      </c>
      <c r="E112" s="112">
        <v>1.6216999999999999</v>
      </c>
      <c r="F112" s="112">
        <v>1.9555</v>
      </c>
      <c r="G112" s="113">
        <v>1</v>
      </c>
      <c r="H112" s="113">
        <v>2.31</v>
      </c>
      <c r="I112" s="110" t="s">
        <v>48</v>
      </c>
      <c r="J112" s="110" t="s">
        <v>60</v>
      </c>
      <c r="K112" s="114" t="s">
        <v>1707</v>
      </c>
      <c r="L112" s="115" t="s">
        <v>1708</v>
      </c>
    </row>
    <row r="113" spans="2:12" x14ac:dyDescent="0.2">
      <c r="B113" s="116" t="s">
        <v>165</v>
      </c>
      <c r="C113" s="101" t="s">
        <v>1716</v>
      </c>
      <c r="D113" s="106">
        <v>2.78</v>
      </c>
      <c r="E113" s="107">
        <v>0.61990000000000001</v>
      </c>
      <c r="F113" s="107">
        <v>0.74750000000000005</v>
      </c>
      <c r="G113" s="103">
        <v>1</v>
      </c>
      <c r="H113" s="103">
        <v>1</v>
      </c>
      <c r="I113" s="101" t="s">
        <v>48</v>
      </c>
      <c r="J113" s="101" t="s">
        <v>60</v>
      </c>
      <c r="K113" s="102" t="s">
        <v>1707</v>
      </c>
      <c r="L113" s="108" t="s">
        <v>1708</v>
      </c>
    </row>
    <row r="114" spans="2:12" x14ac:dyDescent="0.2">
      <c r="B114" s="105" t="s">
        <v>166</v>
      </c>
      <c r="C114" s="101" t="s">
        <v>1716</v>
      </c>
      <c r="D114" s="106">
        <v>3.91</v>
      </c>
      <c r="E114" s="107">
        <v>0.69769999999999999</v>
      </c>
      <c r="F114" s="107">
        <v>0.84130000000000005</v>
      </c>
      <c r="G114" s="103">
        <v>1</v>
      </c>
      <c r="H114" s="103">
        <v>1.52</v>
      </c>
      <c r="I114" s="101" t="s">
        <v>48</v>
      </c>
      <c r="J114" s="101" t="s">
        <v>60</v>
      </c>
      <c r="K114" s="102" t="s">
        <v>1707</v>
      </c>
      <c r="L114" s="108" t="s">
        <v>1708</v>
      </c>
    </row>
    <row r="115" spans="2:12" x14ac:dyDescent="0.2">
      <c r="B115" s="105" t="s">
        <v>167</v>
      </c>
      <c r="C115" s="101" t="s">
        <v>1716</v>
      </c>
      <c r="D115" s="106">
        <v>5.98</v>
      </c>
      <c r="E115" s="107">
        <v>0.97009999999999996</v>
      </c>
      <c r="F115" s="107">
        <v>1.1697</v>
      </c>
      <c r="G115" s="103">
        <v>1</v>
      </c>
      <c r="H115" s="103">
        <v>2.31</v>
      </c>
      <c r="I115" s="101" t="s">
        <v>48</v>
      </c>
      <c r="J115" s="101" t="s">
        <v>60</v>
      </c>
      <c r="K115" s="102" t="s">
        <v>1707</v>
      </c>
      <c r="L115" s="108" t="s">
        <v>1708</v>
      </c>
    </row>
    <row r="116" spans="2:12" x14ac:dyDescent="0.2">
      <c r="B116" s="109" t="s">
        <v>168</v>
      </c>
      <c r="C116" s="110" t="s">
        <v>1716</v>
      </c>
      <c r="D116" s="111">
        <v>12.76</v>
      </c>
      <c r="E116" s="112">
        <v>1.9111</v>
      </c>
      <c r="F116" s="112">
        <v>2.3043999999999998</v>
      </c>
      <c r="G116" s="113">
        <v>1</v>
      </c>
      <c r="H116" s="113">
        <v>2.31</v>
      </c>
      <c r="I116" s="110" t="s">
        <v>48</v>
      </c>
      <c r="J116" s="110" t="s">
        <v>60</v>
      </c>
      <c r="K116" s="114" t="s">
        <v>1707</v>
      </c>
      <c r="L116" s="115" t="s">
        <v>1708</v>
      </c>
    </row>
    <row r="117" spans="2:12" x14ac:dyDescent="0.2">
      <c r="B117" s="116" t="s">
        <v>169</v>
      </c>
      <c r="C117" s="101" t="s">
        <v>1717</v>
      </c>
      <c r="D117" s="106">
        <v>6.47</v>
      </c>
      <c r="E117" s="107">
        <v>0.86</v>
      </c>
      <c r="F117" s="107">
        <v>1.0369999999999999</v>
      </c>
      <c r="G117" s="103">
        <v>1</v>
      </c>
      <c r="H117" s="103">
        <v>1</v>
      </c>
      <c r="I117" s="101" t="s">
        <v>48</v>
      </c>
      <c r="J117" s="101" t="s">
        <v>60</v>
      </c>
      <c r="K117" s="102" t="s">
        <v>1707</v>
      </c>
      <c r="L117" s="108" t="s">
        <v>1708</v>
      </c>
    </row>
    <row r="118" spans="2:12" x14ac:dyDescent="0.2">
      <c r="B118" s="105" t="s">
        <v>170</v>
      </c>
      <c r="C118" s="101" t="s">
        <v>1717</v>
      </c>
      <c r="D118" s="106">
        <v>8.4700000000000006</v>
      </c>
      <c r="E118" s="107">
        <v>1.7976000000000001</v>
      </c>
      <c r="F118" s="107">
        <v>2.1676000000000002</v>
      </c>
      <c r="G118" s="103">
        <v>1</v>
      </c>
      <c r="H118" s="103">
        <v>1.52</v>
      </c>
      <c r="I118" s="101" t="s">
        <v>48</v>
      </c>
      <c r="J118" s="101" t="s">
        <v>60</v>
      </c>
      <c r="K118" s="102" t="s">
        <v>1707</v>
      </c>
      <c r="L118" s="108" t="s">
        <v>1708</v>
      </c>
    </row>
    <row r="119" spans="2:12" x14ac:dyDescent="0.2">
      <c r="B119" s="105" t="s">
        <v>171</v>
      </c>
      <c r="C119" s="101" t="s">
        <v>1717</v>
      </c>
      <c r="D119" s="106">
        <v>12.02</v>
      </c>
      <c r="E119" s="107">
        <v>2.0474999999999999</v>
      </c>
      <c r="F119" s="107">
        <v>2.4689000000000001</v>
      </c>
      <c r="G119" s="103">
        <v>1</v>
      </c>
      <c r="H119" s="103">
        <v>2.31</v>
      </c>
      <c r="I119" s="101" t="s">
        <v>48</v>
      </c>
      <c r="J119" s="101" t="s">
        <v>60</v>
      </c>
      <c r="K119" s="102" t="s">
        <v>1707</v>
      </c>
      <c r="L119" s="108" t="s">
        <v>1708</v>
      </c>
    </row>
    <row r="120" spans="2:12" x14ac:dyDescent="0.2">
      <c r="B120" s="109" t="s">
        <v>172</v>
      </c>
      <c r="C120" s="110" t="s">
        <v>1717</v>
      </c>
      <c r="D120" s="111">
        <v>15.87</v>
      </c>
      <c r="E120" s="112">
        <v>3.3325</v>
      </c>
      <c r="F120" s="112">
        <v>4.0183</v>
      </c>
      <c r="G120" s="113">
        <v>1</v>
      </c>
      <c r="H120" s="113">
        <v>2.31</v>
      </c>
      <c r="I120" s="110" t="s">
        <v>48</v>
      </c>
      <c r="J120" s="110" t="s">
        <v>60</v>
      </c>
      <c r="K120" s="114" t="s">
        <v>1707</v>
      </c>
      <c r="L120" s="115" t="s">
        <v>1708</v>
      </c>
    </row>
    <row r="121" spans="2:12" x14ac:dyDescent="0.2">
      <c r="B121" s="116" t="s">
        <v>173</v>
      </c>
      <c r="C121" s="101" t="s">
        <v>1718</v>
      </c>
      <c r="D121" s="106">
        <v>3.66</v>
      </c>
      <c r="E121" s="107">
        <v>0.63560000000000005</v>
      </c>
      <c r="F121" s="107">
        <v>0.76639999999999997</v>
      </c>
      <c r="G121" s="103">
        <v>1</v>
      </c>
      <c r="H121" s="103">
        <v>1</v>
      </c>
      <c r="I121" s="101" t="s">
        <v>48</v>
      </c>
      <c r="J121" s="101" t="s">
        <v>60</v>
      </c>
      <c r="K121" s="102" t="s">
        <v>1707</v>
      </c>
      <c r="L121" s="108" t="s">
        <v>1708</v>
      </c>
    </row>
    <row r="122" spans="2:12" x14ac:dyDescent="0.2">
      <c r="B122" s="105" t="s">
        <v>174</v>
      </c>
      <c r="C122" s="101" t="s">
        <v>1718</v>
      </c>
      <c r="D122" s="106">
        <v>6.04</v>
      </c>
      <c r="E122" s="107">
        <v>1.2121999999999999</v>
      </c>
      <c r="F122" s="107">
        <v>1.4617</v>
      </c>
      <c r="G122" s="103">
        <v>1</v>
      </c>
      <c r="H122" s="103">
        <v>1.52</v>
      </c>
      <c r="I122" s="101" t="s">
        <v>48</v>
      </c>
      <c r="J122" s="101" t="s">
        <v>60</v>
      </c>
      <c r="K122" s="102" t="s">
        <v>1707</v>
      </c>
      <c r="L122" s="108" t="s">
        <v>1708</v>
      </c>
    </row>
    <row r="123" spans="2:12" x14ac:dyDescent="0.2">
      <c r="B123" s="105" t="s">
        <v>175</v>
      </c>
      <c r="C123" s="101" t="s">
        <v>1718</v>
      </c>
      <c r="D123" s="106">
        <v>10.210000000000001</v>
      </c>
      <c r="E123" s="107">
        <v>1.9401999999999999</v>
      </c>
      <c r="F123" s="107">
        <v>2.3395000000000001</v>
      </c>
      <c r="G123" s="103">
        <v>1</v>
      </c>
      <c r="H123" s="103">
        <v>2.31</v>
      </c>
      <c r="I123" s="101" t="s">
        <v>48</v>
      </c>
      <c r="J123" s="101" t="s">
        <v>60</v>
      </c>
      <c r="K123" s="102" t="s">
        <v>1707</v>
      </c>
      <c r="L123" s="108" t="s">
        <v>1708</v>
      </c>
    </row>
    <row r="124" spans="2:12" x14ac:dyDescent="0.2">
      <c r="B124" s="109" t="s">
        <v>176</v>
      </c>
      <c r="C124" s="110" t="s">
        <v>1718</v>
      </c>
      <c r="D124" s="111">
        <v>16.64</v>
      </c>
      <c r="E124" s="112">
        <v>3.7747999999999999</v>
      </c>
      <c r="F124" s="112">
        <v>4.5517000000000003</v>
      </c>
      <c r="G124" s="113">
        <v>1</v>
      </c>
      <c r="H124" s="113">
        <v>2.31</v>
      </c>
      <c r="I124" s="110" t="s">
        <v>48</v>
      </c>
      <c r="J124" s="110" t="s">
        <v>60</v>
      </c>
      <c r="K124" s="114" t="s">
        <v>1707</v>
      </c>
      <c r="L124" s="115" t="s">
        <v>1708</v>
      </c>
    </row>
    <row r="125" spans="2:12" x14ac:dyDescent="0.2">
      <c r="B125" s="116" t="s">
        <v>177</v>
      </c>
      <c r="C125" s="101" t="s">
        <v>178</v>
      </c>
      <c r="D125" s="106">
        <v>2.5299999999999998</v>
      </c>
      <c r="E125" s="107">
        <v>0.4602</v>
      </c>
      <c r="F125" s="107">
        <v>0.55489999999999995</v>
      </c>
      <c r="G125" s="103">
        <v>1</v>
      </c>
      <c r="H125" s="103">
        <v>1</v>
      </c>
      <c r="I125" s="101" t="s">
        <v>48</v>
      </c>
      <c r="J125" s="101" t="s">
        <v>60</v>
      </c>
      <c r="K125" s="102" t="s">
        <v>1707</v>
      </c>
      <c r="L125" s="108" t="s">
        <v>1708</v>
      </c>
    </row>
    <row r="126" spans="2:12" x14ac:dyDescent="0.2">
      <c r="B126" s="105" t="s">
        <v>179</v>
      </c>
      <c r="C126" s="101" t="s">
        <v>178</v>
      </c>
      <c r="D126" s="106">
        <v>3.74</v>
      </c>
      <c r="E126" s="107">
        <v>0.64790000000000003</v>
      </c>
      <c r="F126" s="107">
        <v>0.78120000000000001</v>
      </c>
      <c r="G126" s="103">
        <v>1</v>
      </c>
      <c r="H126" s="103">
        <v>1.52</v>
      </c>
      <c r="I126" s="101" t="s">
        <v>48</v>
      </c>
      <c r="J126" s="101" t="s">
        <v>60</v>
      </c>
      <c r="K126" s="102" t="s">
        <v>1707</v>
      </c>
      <c r="L126" s="108" t="s">
        <v>1708</v>
      </c>
    </row>
    <row r="127" spans="2:12" x14ac:dyDescent="0.2">
      <c r="B127" s="105" t="s">
        <v>180</v>
      </c>
      <c r="C127" s="101" t="s">
        <v>178</v>
      </c>
      <c r="D127" s="106">
        <v>6.68</v>
      </c>
      <c r="E127" s="107">
        <v>1.1556999999999999</v>
      </c>
      <c r="F127" s="107">
        <v>1.3935</v>
      </c>
      <c r="G127" s="103">
        <v>1</v>
      </c>
      <c r="H127" s="103">
        <v>2.31</v>
      </c>
      <c r="I127" s="101" t="s">
        <v>48</v>
      </c>
      <c r="J127" s="101" t="s">
        <v>60</v>
      </c>
      <c r="K127" s="102" t="s">
        <v>1707</v>
      </c>
      <c r="L127" s="108" t="s">
        <v>1708</v>
      </c>
    </row>
    <row r="128" spans="2:12" x14ac:dyDescent="0.2">
      <c r="B128" s="109" t="s">
        <v>181</v>
      </c>
      <c r="C128" s="110" t="s">
        <v>178</v>
      </c>
      <c r="D128" s="111">
        <v>12.49</v>
      </c>
      <c r="E128" s="112">
        <v>2.2244999999999999</v>
      </c>
      <c r="F128" s="112">
        <v>2.6823000000000001</v>
      </c>
      <c r="G128" s="113">
        <v>1</v>
      </c>
      <c r="H128" s="113">
        <v>2.31</v>
      </c>
      <c r="I128" s="110" t="s">
        <v>48</v>
      </c>
      <c r="J128" s="110" t="s">
        <v>60</v>
      </c>
      <c r="K128" s="114" t="s">
        <v>1707</v>
      </c>
      <c r="L128" s="115" t="s">
        <v>1708</v>
      </c>
    </row>
    <row r="129" spans="2:12" x14ac:dyDescent="0.2">
      <c r="B129" s="116" t="s">
        <v>182</v>
      </c>
      <c r="C129" s="101" t="s">
        <v>183</v>
      </c>
      <c r="D129" s="106">
        <v>2.17</v>
      </c>
      <c r="E129" s="107">
        <v>0.55700000000000005</v>
      </c>
      <c r="F129" s="107">
        <v>0.67159999999999997</v>
      </c>
      <c r="G129" s="103">
        <v>1</v>
      </c>
      <c r="H129" s="103">
        <v>1</v>
      </c>
      <c r="I129" s="101" t="s">
        <v>48</v>
      </c>
      <c r="J129" s="101" t="s">
        <v>60</v>
      </c>
      <c r="K129" s="102" t="s">
        <v>1707</v>
      </c>
      <c r="L129" s="108" t="s">
        <v>1708</v>
      </c>
    </row>
    <row r="130" spans="2:12" x14ac:dyDescent="0.2">
      <c r="B130" s="105" t="s">
        <v>184</v>
      </c>
      <c r="C130" s="101" t="s">
        <v>183</v>
      </c>
      <c r="D130" s="106">
        <v>3.58</v>
      </c>
      <c r="E130" s="107">
        <v>0.62309999999999999</v>
      </c>
      <c r="F130" s="107">
        <v>0.75129999999999997</v>
      </c>
      <c r="G130" s="103">
        <v>1</v>
      </c>
      <c r="H130" s="103">
        <v>1.52</v>
      </c>
      <c r="I130" s="101" t="s">
        <v>48</v>
      </c>
      <c r="J130" s="101" t="s">
        <v>60</v>
      </c>
      <c r="K130" s="102" t="s">
        <v>1707</v>
      </c>
      <c r="L130" s="108" t="s">
        <v>1708</v>
      </c>
    </row>
    <row r="131" spans="2:12" x14ac:dyDescent="0.2">
      <c r="B131" s="105" t="s">
        <v>185</v>
      </c>
      <c r="C131" s="101" t="s">
        <v>183</v>
      </c>
      <c r="D131" s="106">
        <v>5.51</v>
      </c>
      <c r="E131" s="107">
        <v>0.85019999999999996</v>
      </c>
      <c r="F131" s="107">
        <v>1.0251999999999999</v>
      </c>
      <c r="G131" s="103">
        <v>1</v>
      </c>
      <c r="H131" s="103">
        <v>2.31</v>
      </c>
      <c r="I131" s="101" t="s">
        <v>48</v>
      </c>
      <c r="J131" s="101" t="s">
        <v>60</v>
      </c>
      <c r="K131" s="102" t="s">
        <v>1707</v>
      </c>
      <c r="L131" s="108" t="s">
        <v>1708</v>
      </c>
    </row>
    <row r="132" spans="2:12" x14ac:dyDescent="0.2">
      <c r="B132" s="109" t="s">
        <v>186</v>
      </c>
      <c r="C132" s="110" t="s">
        <v>183</v>
      </c>
      <c r="D132" s="111">
        <v>10.54</v>
      </c>
      <c r="E132" s="112">
        <v>1.8501000000000001</v>
      </c>
      <c r="F132" s="112">
        <v>2.2309000000000001</v>
      </c>
      <c r="G132" s="113">
        <v>1</v>
      </c>
      <c r="H132" s="113">
        <v>2.31</v>
      </c>
      <c r="I132" s="110" t="s">
        <v>48</v>
      </c>
      <c r="J132" s="110" t="s">
        <v>60</v>
      </c>
      <c r="K132" s="114" t="s">
        <v>1707</v>
      </c>
      <c r="L132" s="115" t="s">
        <v>1708</v>
      </c>
    </row>
    <row r="133" spans="2:12" x14ac:dyDescent="0.2">
      <c r="B133" s="116" t="s">
        <v>187</v>
      </c>
      <c r="C133" s="101" t="s">
        <v>188</v>
      </c>
      <c r="D133" s="106">
        <v>2.37</v>
      </c>
      <c r="E133" s="107">
        <v>0.50029999999999997</v>
      </c>
      <c r="F133" s="107">
        <v>0.60329999999999995</v>
      </c>
      <c r="G133" s="103">
        <v>1</v>
      </c>
      <c r="H133" s="103">
        <v>1</v>
      </c>
      <c r="I133" s="101" t="s">
        <v>48</v>
      </c>
      <c r="J133" s="101" t="s">
        <v>60</v>
      </c>
      <c r="K133" s="102" t="s">
        <v>1707</v>
      </c>
      <c r="L133" s="108" t="s">
        <v>1708</v>
      </c>
    </row>
    <row r="134" spans="2:12" x14ac:dyDescent="0.2">
      <c r="B134" s="105" t="s">
        <v>189</v>
      </c>
      <c r="C134" s="101" t="s">
        <v>188</v>
      </c>
      <c r="D134" s="106">
        <v>3.01</v>
      </c>
      <c r="E134" s="107">
        <v>0.62370000000000003</v>
      </c>
      <c r="F134" s="107">
        <v>0.75209999999999999</v>
      </c>
      <c r="G134" s="103">
        <v>1</v>
      </c>
      <c r="H134" s="103">
        <v>1.52</v>
      </c>
      <c r="I134" s="101" t="s">
        <v>48</v>
      </c>
      <c r="J134" s="101" t="s">
        <v>60</v>
      </c>
      <c r="K134" s="102" t="s">
        <v>1707</v>
      </c>
      <c r="L134" s="108" t="s">
        <v>1708</v>
      </c>
    </row>
    <row r="135" spans="2:12" x14ac:dyDescent="0.2">
      <c r="B135" s="105" t="s">
        <v>190</v>
      </c>
      <c r="C135" s="101" t="s">
        <v>188</v>
      </c>
      <c r="D135" s="106">
        <v>4.3899999999999997</v>
      </c>
      <c r="E135" s="107">
        <v>0.89300000000000002</v>
      </c>
      <c r="F135" s="107">
        <v>1.0768</v>
      </c>
      <c r="G135" s="103">
        <v>1</v>
      </c>
      <c r="H135" s="103">
        <v>2.31</v>
      </c>
      <c r="I135" s="101" t="s">
        <v>48</v>
      </c>
      <c r="J135" s="101" t="s">
        <v>60</v>
      </c>
      <c r="K135" s="102" t="s">
        <v>1707</v>
      </c>
      <c r="L135" s="108" t="s">
        <v>1708</v>
      </c>
    </row>
    <row r="136" spans="2:12" x14ac:dyDescent="0.2">
      <c r="B136" s="109" t="s">
        <v>191</v>
      </c>
      <c r="C136" s="110" t="s">
        <v>188</v>
      </c>
      <c r="D136" s="111">
        <v>8.9499999999999993</v>
      </c>
      <c r="E136" s="112">
        <v>1.9954000000000001</v>
      </c>
      <c r="F136" s="112">
        <v>2.4060999999999999</v>
      </c>
      <c r="G136" s="113">
        <v>1</v>
      </c>
      <c r="H136" s="113">
        <v>2.31</v>
      </c>
      <c r="I136" s="110" t="s">
        <v>48</v>
      </c>
      <c r="J136" s="110" t="s">
        <v>60</v>
      </c>
      <c r="K136" s="114" t="s">
        <v>1707</v>
      </c>
      <c r="L136" s="115" t="s">
        <v>1708</v>
      </c>
    </row>
    <row r="137" spans="2:12" x14ac:dyDescent="0.2">
      <c r="B137" s="116" t="s">
        <v>192</v>
      </c>
      <c r="C137" s="101" t="s">
        <v>1719</v>
      </c>
      <c r="D137" s="106">
        <v>2.4300000000000002</v>
      </c>
      <c r="E137" s="107">
        <v>0.5716</v>
      </c>
      <c r="F137" s="107">
        <v>0.68920000000000003</v>
      </c>
      <c r="G137" s="103">
        <v>1</v>
      </c>
      <c r="H137" s="103">
        <v>1</v>
      </c>
      <c r="I137" s="101" t="s">
        <v>48</v>
      </c>
      <c r="J137" s="101" t="s">
        <v>60</v>
      </c>
      <c r="K137" s="102" t="s">
        <v>1707</v>
      </c>
      <c r="L137" s="108" t="s">
        <v>1708</v>
      </c>
    </row>
    <row r="138" spans="2:12" x14ac:dyDescent="0.2">
      <c r="B138" s="105" t="s">
        <v>193</v>
      </c>
      <c r="C138" s="101" t="s">
        <v>1719</v>
      </c>
      <c r="D138" s="106">
        <v>2.85</v>
      </c>
      <c r="E138" s="107">
        <v>0.67279999999999995</v>
      </c>
      <c r="F138" s="107">
        <v>0.81130000000000002</v>
      </c>
      <c r="G138" s="103">
        <v>1</v>
      </c>
      <c r="H138" s="103">
        <v>1.52</v>
      </c>
      <c r="I138" s="101" t="s">
        <v>48</v>
      </c>
      <c r="J138" s="101" t="s">
        <v>60</v>
      </c>
      <c r="K138" s="102" t="s">
        <v>1707</v>
      </c>
      <c r="L138" s="108" t="s">
        <v>1708</v>
      </c>
    </row>
    <row r="139" spans="2:12" x14ac:dyDescent="0.2">
      <c r="B139" s="105" t="s">
        <v>194</v>
      </c>
      <c r="C139" s="101" t="s">
        <v>1719</v>
      </c>
      <c r="D139" s="106">
        <v>4.12</v>
      </c>
      <c r="E139" s="107">
        <v>0.88039999999999996</v>
      </c>
      <c r="F139" s="107">
        <v>1.0616000000000001</v>
      </c>
      <c r="G139" s="103">
        <v>1</v>
      </c>
      <c r="H139" s="103">
        <v>2.31</v>
      </c>
      <c r="I139" s="101" t="s">
        <v>48</v>
      </c>
      <c r="J139" s="101" t="s">
        <v>60</v>
      </c>
      <c r="K139" s="102" t="s">
        <v>1707</v>
      </c>
      <c r="L139" s="108" t="s">
        <v>1708</v>
      </c>
    </row>
    <row r="140" spans="2:12" x14ac:dyDescent="0.2">
      <c r="B140" s="109" t="s">
        <v>195</v>
      </c>
      <c r="C140" s="110" t="s">
        <v>1719</v>
      </c>
      <c r="D140" s="111">
        <v>7.07</v>
      </c>
      <c r="E140" s="112">
        <v>1.4542999999999999</v>
      </c>
      <c r="F140" s="112">
        <v>1.7536</v>
      </c>
      <c r="G140" s="113">
        <v>1</v>
      </c>
      <c r="H140" s="113">
        <v>2.31</v>
      </c>
      <c r="I140" s="110" t="s">
        <v>48</v>
      </c>
      <c r="J140" s="110" t="s">
        <v>60</v>
      </c>
      <c r="K140" s="114" t="s">
        <v>1707</v>
      </c>
      <c r="L140" s="115" t="s">
        <v>1708</v>
      </c>
    </row>
    <row r="141" spans="2:12" x14ac:dyDescent="0.2">
      <c r="B141" s="116" t="s">
        <v>196</v>
      </c>
      <c r="C141" s="101" t="s">
        <v>1720</v>
      </c>
      <c r="D141" s="106">
        <v>2.25</v>
      </c>
      <c r="E141" s="107">
        <v>0.64329999999999998</v>
      </c>
      <c r="F141" s="107">
        <v>0.77569999999999995</v>
      </c>
      <c r="G141" s="103">
        <v>1</v>
      </c>
      <c r="H141" s="103">
        <v>1</v>
      </c>
      <c r="I141" s="101" t="s">
        <v>48</v>
      </c>
      <c r="J141" s="101" t="s">
        <v>60</v>
      </c>
      <c r="K141" s="102" t="s">
        <v>1707</v>
      </c>
      <c r="L141" s="108" t="s">
        <v>1708</v>
      </c>
    </row>
    <row r="142" spans="2:12" x14ac:dyDescent="0.2">
      <c r="B142" s="105" t="s">
        <v>197</v>
      </c>
      <c r="C142" s="101" t="s">
        <v>1720</v>
      </c>
      <c r="D142" s="106">
        <v>3.76</v>
      </c>
      <c r="E142" s="107">
        <v>0.90369999999999995</v>
      </c>
      <c r="F142" s="107">
        <v>1.0896999999999999</v>
      </c>
      <c r="G142" s="103">
        <v>1</v>
      </c>
      <c r="H142" s="103">
        <v>1.52</v>
      </c>
      <c r="I142" s="101" t="s">
        <v>48</v>
      </c>
      <c r="J142" s="101" t="s">
        <v>60</v>
      </c>
      <c r="K142" s="102" t="s">
        <v>1707</v>
      </c>
      <c r="L142" s="108" t="s">
        <v>1708</v>
      </c>
    </row>
    <row r="143" spans="2:12" x14ac:dyDescent="0.2">
      <c r="B143" s="105" t="s">
        <v>198</v>
      </c>
      <c r="C143" s="101" t="s">
        <v>1720</v>
      </c>
      <c r="D143" s="106">
        <v>5.9</v>
      </c>
      <c r="E143" s="107">
        <v>1.3882000000000001</v>
      </c>
      <c r="F143" s="107">
        <v>1.6738999999999999</v>
      </c>
      <c r="G143" s="103">
        <v>1</v>
      </c>
      <c r="H143" s="103">
        <v>2.31</v>
      </c>
      <c r="I143" s="101" t="s">
        <v>48</v>
      </c>
      <c r="J143" s="101" t="s">
        <v>60</v>
      </c>
      <c r="K143" s="102" t="s">
        <v>1707</v>
      </c>
      <c r="L143" s="108" t="s">
        <v>1708</v>
      </c>
    </row>
    <row r="144" spans="2:12" x14ac:dyDescent="0.2">
      <c r="B144" s="109" t="s">
        <v>199</v>
      </c>
      <c r="C144" s="110" t="s">
        <v>1720</v>
      </c>
      <c r="D144" s="111">
        <v>9.93</v>
      </c>
      <c r="E144" s="112">
        <v>2.5545</v>
      </c>
      <c r="F144" s="112">
        <v>3.0802</v>
      </c>
      <c r="G144" s="113">
        <v>1</v>
      </c>
      <c r="H144" s="113">
        <v>2.31</v>
      </c>
      <c r="I144" s="110" t="s">
        <v>48</v>
      </c>
      <c r="J144" s="110" t="s">
        <v>60</v>
      </c>
      <c r="K144" s="114" t="s">
        <v>1707</v>
      </c>
      <c r="L144" s="115" t="s">
        <v>1708</v>
      </c>
    </row>
    <row r="145" spans="2:12" x14ac:dyDescent="0.2">
      <c r="B145" s="116" t="s">
        <v>200</v>
      </c>
      <c r="C145" s="101" t="s">
        <v>1721</v>
      </c>
      <c r="D145" s="106">
        <v>2.14</v>
      </c>
      <c r="E145" s="107">
        <v>0.64870000000000005</v>
      </c>
      <c r="F145" s="107">
        <v>0.78220000000000001</v>
      </c>
      <c r="G145" s="103">
        <v>1</v>
      </c>
      <c r="H145" s="103">
        <v>1</v>
      </c>
      <c r="I145" s="101" t="s">
        <v>48</v>
      </c>
      <c r="J145" s="101" t="s">
        <v>60</v>
      </c>
      <c r="K145" s="102" t="s">
        <v>1707</v>
      </c>
      <c r="L145" s="108" t="s">
        <v>1708</v>
      </c>
    </row>
    <row r="146" spans="2:12" x14ac:dyDescent="0.2">
      <c r="B146" s="105" t="s">
        <v>201</v>
      </c>
      <c r="C146" s="101" t="s">
        <v>1721</v>
      </c>
      <c r="D146" s="106">
        <v>3.43</v>
      </c>
      <c r="E146" s="107">
        <v>0.79220000000000002</v>
      </c>
      <c r="F146" s="107">
        <v>0.95520000000000005</v>
      </c>
      <c r="G146" s="103">
        <v>1</v>
      </c>
      <c r="H146" s="103">
        <v>1.52</v>
      </c>
      <c r="I146" s="101" t="s">
        <v>48</v>
      </c>
      <c r="J146" s="101" t="s">
        <v>60</v>
      </c>
      <c r="K146" s="102" t="s">
        <v>1707</v>
      </c>
      <c r="L146" s="108" t="s">
        <v>1708</v>
      </c>
    </row>
    <row r="147" spans="2:12" x14ac:dyDescent="0.2">
      <c r="B147" s="105" t="s">
        <v>202</v>
      </c>
      <c r="C147" s="101" t="s">
        <v>1721</v>
      </c>
      <c r="D147" s="106">
        <v>5.52</v>
      </c>
      <c r="E147" s="107">
        <v>1.2679</v>
      </c>
      <c r="F147" s="107">
        <v>1.5287999999999999</v>
      </c>
      <c r="G147" s="103">
        <v>1</v>
      </c>
      <c r="H147" s="103">
        <v>2.31</v>
      </c>
      <c r="I147" s="101" t="s">
        <v>48</v>
      </c>
      <c r="J147" s="101" t="s">
        <v>60</v>
      </c>
      <c r="K147" s="102" t="s">
        <v>1707</v>
      </c>
      <c r="L147" s="108" t="s">
        <v>1708</v>
      </c>
    </row>
    <row r="148" spans="2:12" x14ac:dyDescent="0.2">
      <c r="B148" s="109" t="s">
        <v>203</v>
      </c>
      <c r="C148" s="110" t="s">
        <v>1721</v>
      </c>
      <c r="D148" s="111">
        <v>7.4</v>
      </c>
      <c r="E148" s="112">
        <v>2.0543999999999998</v>
      </c>
      <c r="F148" s="112">
        <v>2.4771999999999998</v>
      </c>
      <c r="G148" s="113">
        <v>1</v>
      </c>
      <c r="H148" s="113">
        <v>2.31</v>
      </c>
      <c r="I148" s="110" t="s">
        <v>48</v>
      </c>
      <c r="J148" s="110" t="s">
        <v>60</v>
      </c>
      <c r="K148" s="114" t="s">
        <v>1707</v>
      </c>
      <c r="L148" s="115" t="s">
        <v>1708</v>
      </c>
    </row>
    <row r="149" spans="2:12" x14ac:dyDescent="0.2">
      <c r="B149" s="116" t="s">
        <v>204</v>
      </c>
      <c r="C149" s="101" t="s">
        <v>1722</v>
      </c>
      <c r="D149" s="106">
        <v>1.65</v>
      </c>
      <c r="E149" s="107">
        <v>0.60340000000000005</v>
      </c>
      <c r="F149" s="107">
        <v>0.72760000000000002</v>
      </c>
      <c r="G149" s="103">
        <v>1</v>
      </c>
      <c r="H149" s="103">
        <v>1</v>
      </c>
      <c r="I149" s="101" t="s">
        <v>48</v>
      </c>
      <c r="J149" s="101" t="s">
        <v>60</v>
      </c>
      <c r="K149" s="102" t="s">
        <v>1707</v>
      </c>
      <c r="L149" s="108" t="s">
        <v>1708</v>
      </c>
    </row>
    <row r="150" spans="2:12" x14ac:dyDescent="0.2">
      <c r="B150" s="105" t="s">
        <v>205</v>
      </c>
      <c r="C150" s="101" t="s">
        <v>1722</v>
      </c>
      <c r="D150" s="106">
        <v>2.81</v>
      </c>
      <c r="E150" s="107">
        <v>0.83989999999999998</v>
      </c>
      <c r="F150" s="107">
        <v>1.0127999999999999</v>
      </c>
      <c r="G150" s="103">
        <v>1</v>
      </c>
      <c r="H150" s="103">
        <v>1.52</v>
      </c>
      <c r="I150" s="101" t="s">
        <v>48</v>
      </c>
      <c r="J150" s="101" t="s">
        <v>60</v>
      </c>
      <c r="K150" s="102" t="s">
        <v>1707</v>
      </c>
      <c r="L150" s="108" t="s">
        <v>1708</v>
      </c>
    </row>
    <row r="151" spans="2:12" x14ac:dyDescent="0.2">
      <c r="B151" s="105" t="s">
        <v>206</v>
      </c>
      <c r="C151" s="101" t="s">
        <v>1722</v>
      </c>
      <c r="D151" s="106">
        <v>4.6500000000000004</v>
      </c>
      <c r="E151" s="107">
        <v>1.2395</v>
      </c>
      <c r="F151" s="107">
        <v>1.4945999999999999</v>
      </c>
      <c r="G151" s="103">
        <v>1</v>
      </c>
      <c r="H151" s="103">
        <v>2.31</v>
      </c>
      <c r="I151" s="101" t="s">
        <v>48</v>
      </c>
      <c r="J151" s="101" t="s">
        <v>60</v>
      </c>
      <c r="K151" s="102" t="s">
        <v>1707</v>
      </c>
      <c r="L151" s="108" t="s">
        <v>1708</v>
      </c>
    </row>
    <row r="152" spans="2:12" x14ac:dyDescent="0.2">
      <c r="B152" s="109" t="s">
        <v>207</v>
      </c>
      <c r="C152" s="110" t="s">
        <v>1722</v>
      </c>
      <c r="D152" s="111">
        <v>7.72</v>
      </c>
      <c r="E152" s="112">
        <v>1.9737</v>
      </c>
      <c r="F152" s="112">
        <v>2.3799000000000001</v>
      </c>
      <c r="G152" s="113">
        <v>1</v>
      </c>
      <c r="H152" s="113">
        <v>2.31</v>
      </c>
      <c r="I152" s="110" t="s">
        <v>48</v>
      </c>
      <c r="J152" s="110" t="s">
        <v>60</v>
      </c>
      <c r="K152" s="114" t="s">
        <v>1707</v>
      </c>
      <c r="L152" s="115" t="s">
        <v>1708</v>
      </c>
    </row>
    <row r="153" spans="2:12" x14ac:dyDescent="0.2">
      <c r="B153" s="116" t="s">
        <v>208</v>
      </c>
      <c r="C153" s="101" t="s">
        <v>209</v>
      </c>
      <c r="D153" s="106">
        <v>6.46</v>
      </c>
      <c r="E153" s="107">
        <v>0.78159999999999996</v>
      </c>
      <c r="F153" s="107">
        <v>0.9425</v>
      </c>
      <c r="G153" s="103">
        <v>1</v>
      </c>
      <c r="H153" s="103">
        <v>1</v>
      </c>
      <c r="I153" s="101" t="s">
        <v>48</v>
      </c>
      <c r="J153" s="101" t="s">
        <v>60</v>
      </c>
      <c r="K153" s="102" t="s">
        <v>1707</v>
      </c>
      <c r="L153" s="108" t="s">
        <v>1708</v>
      </c>
    </row>
    <row r="154" spans="2:12" x14ac:dyDescent="0.2">
      <c r="B154" s="105" t="s">
        <v>210</v>
      </c>
      <c r="C154" s="101" t="s">
        <v>209</v>
      </c>
      <c r="D154" s="106">
        <v>9.39</v>
      </c>
      <c r="E154" s="107">
        <v>1.0470999999999999</v>
      </c>
      <c r="F154" s="107">
        <v>1.2625999999999999</v>
      </c>
      <c r="G154" s="103">
        <v>1</v>
      </c>
      <c r="H154" s="103">
        <v>1.52</v>
      </c>
      <c r="I154" s="101" t="s">
        <v>48</v>
      </c>
      <c r="J154" s="101" t="s">
        <v>60</v>
      </c>
      <c r="K154" s="102" t="s">
        <v>1707</v>
      </c>
      <c r="L154" s="108" t="s">
        <v>1708</v>
      </c>
    </row>
    <row r="155" spans="2:12" x14ac:dyDescent="0.2">
      <c r="B155" s="105" t="s">
        <v>211</v>
      </c>
      <c r="C155" s="101" t="s">
        <v>209</v>
      </c>
      <c r="D155" s="106">
        <v>11.46</v>
      </c>
      <c r="E155" s="107">
        <v>1.3464</v>
      </c>
      <c r="F155" s="107">
        <v>1.6234999999999999</v>
      </c>
      <c r="G155" s="103">
        <v>1</v>
      </c>
      <c r="H155" s="103">
        <v>2.31</v>
      </c>
      <c r="I155" s="101" t="s">
        <v>48</v>
      </c>
      <c r="J155" s="101" t="s">
        <v>60</v>
      </c>
      <c r="K155" s="102" t="s">
        <v>1707</v>
      </c>
      <c r="L155" s="108" t="s">
        <v>1708</v>
      </c>
    </row>
    <row r="156" spans="2:12" x14ac:dyDescent="0.2">
      <c r="B156" s="109" t="s">
        <v>212</v>
      </c>
      <c r="C156" s="110" t="s">
        <v>209</v>
      </c>
      <c r="D156" s="111">
        <v>13.61</v>
      </c>
      <c r="E156" s="112">
        <v>1.9294</v>
      </c>
      <c r="F156" s="112">
        <v>2.3264999999999998</v>
      </c>
      <c r="G156" s="113">
        <v>1</v>
      </c>
      <c r="H156" s="113">
        <v>2.31</v>
      </c>
      <c r="I156" s="110" t="s">
        <v>48</v>
      </c>
      <c r="J156" s="110" t="s">
        <v>60</v>
      </c>
      <c r="K156" s="114" t="s">
        <v>1707</v>
      </c>
      <c r="L156" s="115" t="s">
        <v>1708</v>
      </c>
    </row>
    <row r="157" spans="2:12" x14ac:dyDescent="0.2">
      <c r="B157" s="116" t="s">
        <v>213</v>
      </c>
      <c r="C157" s="101" t="s">
        <v>1723</v>
      </c>
      <c r="D157" s="106">
        <v>4.5</v>
      </c>
      <c r="E157" s="107">
        <v>0.64739999999999998</v>
      </c>
      <c r="F157" s="107">
        <v>0.78059999999999996</v>
      </c>
      <c r="G157" s="103">
        <v>1</v>
      </c>
      <c r="H157" s="103">
        <v>1</v>
      </c>
      <c r="I157" s="101" t="s">
        <v>48</v>
      </c>
      <c r="J157" s="101" t="s">
        <v>60</v>
      </c>
      <c r="K157" s="102" t="s">
        <v>1707</v>
      </c>
      <c r="L157" s="108" t="s">
        <v>1708</v>
      </c>
    </row>
    <row r="158" spans="2:12" x14ac:dyDescent="0.2">
      <c r="B158" s="105" t="s">
        <v>214</v>
      </c>
      <c r="C158" s="101" t="s">
        <v>1723</v>
      </c>
      <c r="D158" s="106">
        <v>8.09</v>
      </c>
      <c r="E158" s="107">
        <v>0.94979999999999998</v>
      </c>
      <c r="F158" s="107">
        <v>1.1453</v>
      </c>
      <c r="G158" s="103">
        <v>1</v>
      </c>
      <c r="H158" s="103">
        <v>1.52</v>
      </c>
      <c r="I158" s="101" t="s">
        <v>48</v>
      </c>
      <c r="J158" s="101" t="s">
        <v>60</v>
      </c>
      <c r="K158" s="102" t="s">
        <v>1707</v>
      </c>
      <c r="L158" s="108" t="s">
        <v>1708</v>
      </c>
    </row>
    <row r="159" spans="2:12" x14ac:dyDescent="0.2">
      <c r="B159" s="105" t="s">
        <v>215</v>
      </c>
      <c r="C159" s="101" t="s">
        <v>1723</v>
      </c>
      <c r="D159" s="106">
        <v>8.24</v>
      </c>
      <c r="E159" s="107">
        <v>1.456</v>
      </c>
      <c r="F159" s="107">
        <v>1.7556</v>
      </c>
      <c r="G159" s="103">
        <v>1</v>
      </c>
      <c r="H159" s="103">
        <v>2.31</v>
      </c>
      <c r="I159" s="101" t="s">
        <v>48</v>
      </c>
      <c r="J159" s="101" t="s">
        <v>60</v>
      </c>
      <c r="K159" s="102" t="s">
        <v>1707</v>
      </c>
      <c r="L159" s="108" t="s">
        <v>1708</v>
      </c>
    </row>
    <row r="160" spans="2:12" x14ac:dyDescent="0.2">
      <c r="B160" s="109" t="s">
        <v>216</v>
      </c>
      <c r="C160" s="110" t="s">
        <v>1723</v>
      </c>
      <c r="D160" s="111">
        <v>8.39</v>
      </c>
      <c r="E160" s="112">
        <v>1.9682999999999999</v>
      </c>
      <c r="F160" s="112">
        <v>2.3734000000000002</v>
      </c>
      <c r="G160" s="113">
        <v>1</v>
      </c>
      <c r="H160" s="113">
        <v>2.31</v>
      </c>
      <c r="I160" s="110" t="s">
        <v>48</v>
      </c>
      <c r="J160" s="110" t="s">
        <v>60</v>
      </c>
      <c r="K160" s="114" t="s">
        <v>1707</v>
      </c>
      <c r="L160" s="115" t="s">
        <v>1708</v>
      </c>
    </row>
    <row r="161" spans="2:12" x14ac:dyDescent="0.2">
      <c r="B161" s="116" t="s">
        <v>217</v>
      </c>
      <c r="C161" s="101" t="s">
        <v>1724</v>
      </c>
      <c r="D161" s="106">
        <v>2.62</v>
      </c>
      <c r="E161" s="107">
        <v>0.92779999999999996</v>
      </c>
      <c r="F161" s="107">
        <v>1.1187</v>
      </c>
      <c r="G161" s="103">
        <v>1</v>
      </c>
      <c r="H161" s="103">
        <v>1</v>
      </c>
      <c r="I161" s="101" t="s">
        <v>48</v>
      </c>
      <c r="J161" s="101" t="s">
        <v>60</v>
      </c>
      <c r="K161" s="102" t="s">
        <v>1725</v>
      </c>
      <c r="L161" s="108" t="s">
        <v>1726</v>
      </c>
    </row>
    <row r="162" spans="2:12" x14ac:dyDescent="0.2">
      <c r="B162" s="105" t="s">
        <v>218</v>
      </c>
      <c r="C162" s="101" t="s">
        <v>1724</v>
      </c>
      <c r="D162" s="106">
        <v>3.6</v>
      </c>
      <c r="E162" s="107">
        <v>1.1711</v>
      </c>
      <c r="F162" s="107">
        <v>1.4120999999999999</v>
      </c>
      <c r="G162" s="103">
        <v>1</v>
      </c>
      <c r="H162" s="103">
        <v>1.52</v>
      </c>
      <c r="I162" s="101" t="s">
        <v>48</v>
      </c>
      <c r="J162" s="101" t="s">
        <v>60</v>
      </c>
      <c r="K162" s="102" t="s">
        <v>1725</v>
      </c>
      <c r="L162" s="108" t="s">
        <v>1726</v>
      </c>
    </row>
    <row r="163" spans="2:12" x14ac:dyDescent="0.2">
      <c r="B163" s="105" t="s">
        <v>219</v>
      </c>
      <c r="C163" s="101" t="s">
        <v>1724</v>
      </c>
      <c r="D163" s="106">
        <v>7.32</v>
      </c>
      <c r="E163" s="107">
        <v>1.8164</v>
      </c>
      <c r="F163" s="107">
        <v>2.1901999999999999</v>
      </c>
      <c r="G163" s="103">
        <v>1</v>
      </c>
      <c r="H163" s="103">
        <v>2.31</v>
      </c>
      <c r="I163" s="101" t="s">
        <v>48</v>
      </c>
      <c r="J163" s="101" t="s">
        <v>60</v>
      </c>
      <c r="K163" s="102" t="s">
        <v>1725</v>
      </c>
      <c r="L163" s="108" t="s">
        <v>1726</v>
      </c>
    </row>
    <row r="164" spans="2:12" x14ac:dyDescent="0.2">
      <c r="B164" s="109" t="s">
        <v>220</v>
      </c>
      <c r="C164" s="110" t="s">
        <v>1724</v>
      </c>
      <c r="D164" s="111">
        <v>14.92</v>
      </c>
      <c r="E164" s="112">
        <v>3.2685</v>
      </c>
      <c r="F164" s="112">
        <v>3.9411999999999998</v>
      </c>
      <c r="G164" s="113">
        <v>1</v>
      </c>
      <c r="H164" s="113">
        <v>2.31</v>
      </c>
      <c r="I164" s="110" t="s">
        <v>48</v>
      </c>
      <c r="J164" s="110" t="s">
        <v>60</v>
      </c>
      <c r="K164" s="114" t="s">
        <v>1725</v>
      </c>
      <c r="L164" s="115" t="s">
        <v>1726</v>
      </c>
    </row>
    <row r="165" spans="2:12" x14ac:dyDescent="0.2">
      <c r="B165" s="116" t="s">
        <v>221</v>
      </c>
      <c r="C165" s="101" t="s">
        <v>1727</v>
      </c>
      <c r="D165" s="106">
        <v>2.52</v>
      </c>
      <c r="E165" s="107">
        <v>0.54759999999999998</v>
      </c>
      <c r="F165" s="107">
        <v>0.6603</v>
      </c>
      <c r="G165" s="103">
        <v>1</v>
      </c>
      <c r="H165" s="103">
        <v>1</v>
      </c>
      <c r="I165" s="101" t="s">
        <v>48</v>
      </c>
      <c r="J165" s="101" t="s">
        <v>60</v>
      </c>
      <c r="K165" s="102" t="s">
        <v>1725</v>
      </c>
      <c r="L165" s="108" t="s">
        <v>1726</v>
      </c>
    </row>
    <row r="166" spans="2:12" x14ac:dyDescent="0.2">
      <c r="B166" s="105" t="s">
        <v>222</v>
      </c>
      <c r="C166" s="101" t="s">
        <v>1727</v>
      </c>
      <c r="D166" s="106">
        <v>3.27</v>
      </c>
      <c r="E166" s="107">
        <v>0.67269999999999996</v>
      </c>
      <c r="F166" s="107">
        <v>0.81110000000000004</v>
      </c>
      <c r="G166" s="103">
        <v>1</v>
      </c>
      <c r="H166" s="103">
        <v>1.52</v>
      </c>
      <c r="I166" s="101" t="s">
        <v>48</v>
      </c>
      <c r="J166" s="101" t="s">
        <v>60</v>
      </c>
      <c r="K166" s="102" t="s">
        <v>1725</v>
      </c>
      <c r="L166" s="108" t="s">
        <v>1726</v>
      </c>
    </row>
    <row r="167" spans="2:12" x14ac:dyDescent="0.2">
      <c r="B167" s="105" t="s">
        <v>223</v>
      </c>
      <c r="C167" s="101" t="s">
        <v>1727</v>
      </c>
      <c r="D167" s="106">
        <v>5.29</v>
      </c>
      <c r="E167" s="107">
        <v>1.0226999999999999</v>
      </c>
      <c r="F167" s="107">
        <v>1.2332000000000001</v>
      </c>
      <c r="G167" s="103">
        <v>1</v>
      </c>
      <c r="H167" s="103">
        <v>2.31</v>
      </c>
      <c r="I167" s="101" t="s">
        <v>48</v>
      </c>
      <c r="J167" s="101" t="s">
        <v>60</v>
      </c>
      <c r="K167" s="102" t="s">
        <v>1725</v>
      </c>
      <c r="L167" s="108" t="s">
        <v>1726</v>
      </c>
    </row>
    <row r="168" spans="2:12" x14ac:dyDescent="0.2">
      <c r="B168" s="109" t="s">
        <v>224</v>
      </c>
      <c r="C168" s="110" t="s">
        <v>1727</v>
      </c>
      <c r="D168" s="111">
        <v>11.01</v>
      </c>
      <c r="E168" s="112">
        <v>2.0514000000000001</v>
      </c>
      <c r="F168" s="112">
        <v>2.4735999999999998</v>
      </c>
      <c r="G168" s="113">
        <v>1</v>
      </c>
      <c r="H168" s="113">
        <v>2.31</v>
      </c>
      <c r="I168" s="110" t="s">
        <v>48</v>
      </c>
      <c r="J168" s="110" t="s">
        <v>60</v>
      </c>
      <c r="K168" s="114" t="s">
        <v>1725</v>
      </c>
      <c r="L168" s="115" t="s">
        <v>1726</v>
      </c>
    </row>
    <row r="169" spans="2:12" x14ac:dyDescent="0.2">
      <c r="B169" s="116" t="s">
        <v>225</v>
      </c>
      <c r="C169" s="101" t="s">
        <v>1728</v>
      </c>
      <c r="D169" s="106">
        <v>2.31</v>
      </c>
      <c r="E169" s="107">
        <v>1.5536000000000001</v>
      </c>
      <c r="F169" s="107">
        <v>1.8733</v>
      </c>
      <c r="G169" s="103">
        <v>1</v>
      </c>
      <c r="H169" s="103">
        <v>1</v>
      </c>
      <c r="I169" s="101" t="s">
        <v>48</v>
      </c>
      <c r="J169" s="101" t="s">
        <v>60</v>
      </c>
      <c r="K169" s="102" t="s">
        <v>1729</v>
      </c>
      <c r="L169" s="108" t="s">
        <v>1730</v>
      </c>
    </row>
    <row r="170" spans="2:12" x14ac:dyDescent="0.2">
      <c r="B170" s="105" t="s">
        <v>226</v>
      </c>
      <c r="C170" s="101" t="s">
        <v>1728</v>
      </c>
      <c r="D170" s="106">
        <v>4.17</v>
      </c>
      <c r="E170" s="107">
        <v>1.9902</v>
      </c>
      <c r="F170" s="107">
        <v>2.3997999999999999</v>
      </c>
      <c r="G170" s="103">
        <v>1</v>
      </c>
      <c r="H170" s="103">
        <v>1.52</v>
      </c>
      <c r="I170" s="101" t="s">
        <v>48</v>
      </c>
      <c r="J170" s="101" t="s">
        <v>60</v>
      </c>
      <c r="K170" s="102" t="s">
        <v>1729</v>
      </c>
      <c r="L170" s="108" t="s">
        <v>1730</v>
      </c>
    </row>
    <row r="171" spans="2:12" x14ac:dyDescent="0.2">
      <c r="B171" s="105" t="s">
        <v>227</v>
      </c>
      <c r="C171" s="101" t="s">
        <v>1728</v>
      </c>
      <c r="D171" s="106">
        <v>9.35</v>
      </c>
      <c r="E171" s="107">
        <v>3.5941000000000001</v>
      </c>
      <c r="F171" s="107">
        <v>4.3338000000000001</v>
      </c>
      <c r="G171" s="103">
        <v>1</v>
      </c>
      <c r="H171" s="103">
        <v>2.31</v>
      </c>
      <c r="I171" s="101" t="s">
        <v>48</v>
      </c>
      <c r="J171" s="101" t="s">
        <v>60</v>
      </c>
      <c r="K171" s="102" t="s">
        <v>1729</v>
      </c>
      <c r="L171" s="108" t="s">
        <v>1730</v>
      </c>
    </row>
    <row r="172" spans="2:12" x14ac:dyDescent="0.2">
      <c r="B172" s="109" t="s">
        <v>228</v>
      </c>
      <c r="C172" s="110" t="s">
        <v>1728</v>
      </c>
      <c r="D172" s="111">
        <v>16.61</v>
      </c>
      <c r="E172" s="112">
        <v>4.7796000000000003</v>
      </c>
      <c r="F172" s="112">
        <v>5.7633000000000001</v>
      </c>
      <c r="G172" s="113">
        <v>1</v>
      </c>
      <c r="H172" s="113">
        <v>2.31</v>
      </c>
      <c r="I172" s="110" t="s">
        <v>48</v>
      </c>
      <c r="J172" s="110" t="s">
        <v>60</v>
      </c>
      <c r="K172" s="114" t="s">
        <v>1729</v>
      </c>
      <c r="L172" s="115" t="s">
        <v>1730</v>
      </c>
    </row>
    <row r="173" spans="2:12" x14ac:dyDescent="0.2">
      <c r="B173" s="116" t="s">
        <v>229</v>
      </c>
      <c r="C173" s="101" t="s">
        <v>1731</v>
      </c>
      <c r="D173" s="106">
        <v>3.15</v>
      </c>
      <c r="E173" s="107">
        <v>1.371</v>
      </c>
      <c r="F173" s="107">
        <v>1.6532</v>
      </c>
      <c r="G173" s="103">
        <v>1</v>
      </c>
      <c r="H173" s="103">
        <v>1</v>
      </c>
      <c r="I173" s="101" t="s">
        <v>48</v>
      </c>
      <c r="J173" s="101" t="s">
        <v>60</v>
      </c>
      <c r="K173" s="102" t="s">
        <v>1729</v>
      </c>
      <c r="L173" s="108" t="s">
        <v>1730</v>
      </c>
    </row>
    <row r="174" spans="2:12" x14ac:dyDescent="0.2">
      <c r="B174" s="105" t="s">
        <v>230</v>
      </c>
      <c r="C174" s="101" t="s">
        <v>1731</v>
      </c>
      <c r="D174" s="106">
        <v>5.55</v>
      </c>
      <c r="E174" s="107">
        <v>2.1171000000000002</v>
      </c>
      <c r="F174" s="107">
        <v>2.5528</v>
      </c>
      <c r="G174" s="103">
        <v>1</v>
      </c>
      <c r="H174" s="103">
        <v>1.52</v>
      </c>
      <c r="I174" s="101" t="s">
        <v>48</v>
      </c>
      <c r="J174" s="101" t="s">
        <v>60</v>
      </c>
      <c r="K174" s="102" t="s">
        <v>1729</v>
      </c>
      <c r="L174" s="108" t="s">
        <v>1730</v>
      </c>
    </row>
    <row r="175" spans="2:12" x14ac:dyDescent="0.2">
      <c r="B175" s="105" t="s">
        <v>231</v>
      </c>
      <c r="C175" s="101" t="s">
        <v>1731</v>
      </c>
      <c r="D175" s="106">
        <v>12.11</v>
      </c>
      <c r="E175" s="107">
        <v>3.6497000000000002</v>
      </c>
      <c r="F175" s="107">
        <v>4.4008000000000003</v>
      </c>
      <c r="G175" s="103">
        <v>1</v>
      </c>
      <c r="H175" s="103">
        <v>2.31</v>
      </c>
      <c r="I175" s="101" t="s">
        <v>48</v>
      </c>
      <c r="J175" s="101" t="s">
        <v>60</v>
      </c>
      <c r="K175" s="102" t="s">
        <v>1729</v>
      </c>
      <c r="L175" s="108" t="s">
        <v>1730</v>
      </c>
    </row>
    <row r="176" spans="2:12" x14ac:dyDescent="0.2">
      <c r="B176" s="109" t="s">
        <v>232</v>
      </c>
      <c r="C176" s="110" t="s">
        <v>1731</v>
      </c>
      <c r="D176" s="111">
        <v>21.45</v>
      </c>
      <c r="E176" s="112">
        <v>5.8354999999999997</v>
      </c>
      <c r="F176" s="112">
        <v>7.0365000000000002</v>
      </c>
      <c r="G176" s="113">
        <v>1</v>
      </c>
      <c r="H176" s="113">
        <v>2.31</v>
      </c>
      <c r="I176" s="110" t="s">
        <v>48</v>
      </c>
      <c r="J176" s="110" t="s">
        <v>60</v>
      </c>
      <c r="K176" s="114" t="s">
        <v>1729</v>
      </c>
      <c r="L176" s="115" t="s">
        <v>1730</v>
      </c>
    </row>
    <row r="177" spans="2:12" x14ac:dyDescent="0.2">
      <c r="B177" s="116" t="s">
        <v>233</v>
      </c>
      <c r="C177" s="101" t="s">
        <v>1732</v>
      </c>
      <c r="D177" s="106">
        <v>1.99</v>
      </c>
      <c r="E177" s="107">
        <v>1.2696000000000001</v>
      </c>
      <c r="F177" s="107">
        <v>1.5308999999999999</v>
      </c>
      <c r="G177" s="103">
        <v>1</v>
      </c>
      <c r="H177" s="103">
        <v>1</v>
      </c>
      <c r="I177" s="101" t="s">
        <v>48</v>
      </c>
      <c r="J177" s="101" t="s">
        <v>60</v>
      </c>
      <c r="K177" s="102" t="s">
        <v>1729</v>
      </c>
      <c r="L177" s="108" t="s">
        <v>1730</v>
      </c>
    </row>
    <row r="178" spans="2:12" x14ac:dyDescent="0.2">
      <c r="B178" s="105" t="s">
        <v>234</v>
      </c>
      <c r="C178" s="101" t="s">
        <v>1732</v>
      </c>
      <c r="D178" s="106">
        <v>3.05</v>
      </c>
      <c r="E178" s="107">
        <v>1.6674</v>
      </c>
      <c r="F178" s="107">
        <v>2.0106000000000002</v>
      </c>
      <c r="G178" s="103">
        <v>1</v>
      </c>
      <c r="H178" s="103">
        <v>1.52</v>
      </c>
      <c r="I178" s="101" t="s">
        <v>48</v>
      </c>
      <c r="J178" s="101" t="s">
        <v>60</v>
      </c>
      <c r="K178" s="102" t="s">
        <v>1729</v>
      </c>
      <c r="L178" s="108" t="s">
        <v>1730</v>
      </c>
    </row>
    <row r="179" spans="2:12" x14ac:dyDescent="0.2">
      <c r="B179" s="105" t="s">
        <v>235</v>
      </c>
      <c r="C179" s="101" t="s">
        <v>1732</v>
      </c>
      <c r="D179" s="106">
        <v>6.96</v>
      </c>
      <c r="E179" s="107">
        <v>2.5886999999999998</v>
      </c>
      <c r="F179" s="107">
        <v>3.1215000000000002</v>
      </c>
      <c r="G179" s="103">
        <v>1</v>
      </c>
      <c r="H179" s="103">
        <v>2.31</v>
      </c>
      <c r="I179" s="101" t="s">
        <v>48</v>
      </c>
      <c r="J179" s="101" t="s">
        <v>60</v>
      </c>
      <c r="K179" s="102" t="s">
        <v>1729</v>
      </c>
      <c r="L179" s="108" t="s">
        <v>1730</v>
      </c>
    </row>
    <row r="180" spans="2:12" x14ac:dyDescent="0.2">
      <c r="B180" s="109" t="s">
        <v>236</v>
      </c>
      <c r="C180" s="110" t="s">
        <v>1732</v>
      </c>
      <c r="D180" s="111">
        <v>14.94</v>
      </c>
      <c r="E180" s="112">
        <v>4.9497</v>
      </c>
      <c r="F180" s="112">
        <v>5.9683999999999999</v>
      </c>
      <c r="G180" s="113">
        <v>1</v>
      </c>
      <c r="H180" s="113">
        <v>2.31</v>
      </c>
      <c r="I180" s="110" t="s">
        <v>48</v>
      </c>
      <c r="J180" s="110" t="s">
        <v>60</v>
      </c>
      <c r="K180" s="114" t="s">
        <v>1729</v>
      </c>
      <c r="L180" s="115" t="s">
        <v>1730</v>
      </c>
    </row>
    <row r="181" spans="2:12" x14ac:dyDescent="0.2">
      <c r="B181" s="116" t="s">
        <v>237</v>
      </c>
      <c r="C181" s="101" t="s">
        <v>1733</v>
      </c>
      <c r="D181" s="106">
        <v>1.54</v>
      </c>
      <c r="E181" s="107">
        <v>0.77390000000000003</v>
      </c>
      <c r="F181" s="107">
        <v>0.93320000000000003</v>
      </c>
      <c r="G181" s="103">
        <v>1</v>
      </c>
      <c r="H181" s="103">
        <v>1</v>
      </c>
      <c r="I181" s="101" t="s">
        <v>48</v>
      </c>
      <c r="J181" s="101" t="s">
        <v>60</v>
      </c>
      <c r="K181" s="102" t="s">
        <v>1729</v>
      </c>
      <c r="L181" s="108" t="s">
        <v>1730</v>
      </c>
    </row>
    <row r="182" spans="2:12" x14ac:dyDescent="0.2">
      <c r="B182" s="105" t="s">
        <v>238</v>
      </c>
      <c r="C182" s="101" t="s">
        <v>1733</v>
      </c>
      <c r="D182" s="106">
        <v>1.72</v>
      </c>
      <c r="E182" s="107">
        <v>0.87209999999999999</v>
      </c>
      <c r="F182" s="107">
        <v>1.0516000000000001</v>
      </c>
      <c r="G182" s="103">
        <v>1</v>
      </c>
      <c r="H182" s="103">
        <v>1.52</v>
      </c>
      <c r="I182" s="101" t="s">
        <v>48</v>
      </c>
      <c r="J182" s="101" t="s">
        <v>60</v>
      </c>
      <c r="K182" s="102" t="s">
        <v>1729</v>
      </c>
      <c r="L182" s="108" t="s">
        <v>1730</v>
      </c>
    </row>
    <row r="183" spans="2:12" x14ac:dyDescent="0.2">
      <c r="B183" s="105" t="s">
        <v>239</v>
      </c>
      <c r="C183" s="101" t="s">
        <v>1733</v>
      </c>
      <c r="D183" s="106">
        <v>3.34</v>
      </c>
      <c r="E183" s="107">
        <v>1.4605999999999999</v>
      </c>
      <c r="F183" s="107">
        <v>1.7612000000000001</v>
      </c>
      <c r="G183" s="103">
        <v>1</v>
      </c>
      <c r="H183" s="103">
        <v>2.31</v>
      </c>
      <c r="I183" s="101" t="s">
        <v>48</v>
      </c>
      <c r="J183" s="101" t="s">
        <v>60</v>
      </c>
      <c r="K183" s="102" t="s">
        <v>1729</v>
      </c>
      <c r="L183" s="108" t="s">
        <v>1730</v>
      </c>
    </row>
    <row r="184" spans="2:12" x14ac:dyDescent="0.2">
      <c r="B184" s="109" t="s">
        <v>240</v>
      </c>
      <c r="C184" s="110" t="s">
        <v>1733</v>
      </c>
      <c r="D184" s="111">
        <v>7</v>
      </c>
      <c r="E184" s="112">
        <v>2.7273000000000001</v>
      </c>
      <c r="F184" s="112">
        <v>3.2886000000000002</v>
      </c>
      <c r="G184" s="113">
        <v>1</v>
      </c>
      <c r="H184" s="113">
        <v>2.31</v>
      </c>
      <c r="I184" s="110" t="s">
        <v>48</v>
      </c>
      <c r="J184" s="110" t="s">
        <v>60</v>
      </c>
      <c r="K184" s="114" t="s">
        <v>1729</v>
      </c>
      <c r="L184" s="115" t="s">
        <v>1730</v>
      </c>
    </row>
    <row r="185" spans="2:12" x14ac:dyDescent="0.2">
      <c r="B185" s="116" t="s">
        <v>241</v>
      </c>
      <c r="C185" s="101" t="s">
        <v>1734</v>
      </c>
      <c r="D185" s="106">
        <v>1.5</v>
      </c>
      <c r="E185" s="107">
        <v>0.55830000000000002</v>
      </c>
      <c r="F185" s="107">
        <v>0.67320000000000002</v>
      </c>
      <c r="G185" s="103">
        <v>1</v>
      </c>
      <c r="H185" s="103">
        <v>1</v>
      </c>
      <c r="I185" s="101" t="s">
        <v>48</v>
      </c>
      <c r="J185" s="101" t="s">
        <v>60</v>
      </c>
      <c r="K185" s="102" t="s">
        <v>1729</v>
      </c>
      <c r="L185" s="108" t="s">
        <v>1730</v>
      </c>
    </row>
    <row r="186" spans="2:12" x14ac:dyDescent="0.2">
      <c r="B186" s="105" t="s">
        <v>242</v>
      </c>
      <c r="C186" s="101" t="s">
        <v>1734</v>
      </c>
      <c r="D186" s="106">
        <v>2.58</v>
      </c>
      <c r="E186" s="107">
        <v>0.82540000000000002</v>
      </c>
      <c r="F186" s="107">
        <v>0.99529999999999996</v>
      </c>
      <c r="G186" s="103">
        <v>1</v>
      </c>
      <c r="H186" s="103">
        <v>1.52</v>
      </c>
      <c r="I186" s="101" t="s">
        <v>48</v>
      </c>
      <c r="J186" s="101" t="s">
        <v>60</v>
      </c>
      <c r="K186" s="102" t="s">
        <v>1729</v>
      </c>
      <c r="L186" s="108" t="s">
        <v>1730</v>
      </c>
    </row>
    <row r="187" spans="2:12" x14ac:dyDescent="0.2">
      <c r="B187" s="105" t="s">
        <v>243</v>
      </c>
      <c r="C187" s="101" t="s">
        <v>1734</v>
      </c>
      <c r="D187" s="106">
        <v>5.0999999999999996</v>
      </c>
      <c r="E187" s="107">
        <v>1.3476999999999999</v>
      </c>
      <c r="F187" s="107">
        <v>1.6251</v>
      </c>
      <c r="G187" s="103">
        <v>1</v>
      </c>
      <c r="H187" s="103">
        <v>2.31</v>
      </c>
      <c r="I187" s="101" t="s">
        <v>48</v>
      </c>
      <c r="J187" s="101" t="s">
        <v>60</v>
      </c>
      <c r="K187" s="102" t="s">
        <v>1729</v>
      </c>
      <c r="L187" s="108" t="s">
        <v>1730</v>
      </c>
    </row>
    <row r="188" spans="2:12" x14ac:dyDescent="0.2">
      <c r="B188" s="109" t="s">
        <v>244</v>
      </c>
      <c r="C188" s="110" t="s">
        <v>1734</v>
      </c>
      <c r="D188" s="111">
        <v>10.56</v>
      </c>
      <c r="E188" s="112">
        <v>2.3973</v>
      </c>
      <c r="F188" s="112">
        <v>2.8906999999999998</v>
      </c>
      <c r="G188" s="113">
        <v>1</v>
      </c>
      <c r="H188" s="113">
        <v>2.31</v>
      </c>
      <c r="I188" s="110" t="s">
        <v>48</v>
      </c>
      <c r="J188" s="110" t="s">
        <v>60</v>
      </c>
      <c r="K188" s="114" t="s">
        <v>1729</v>
      </c>
      <c r="L188" s="115" t="s">
        <v>1730</v>
      </c>
    </row>
    <row r="189" spans="2:12" x14ac:dyDescent="0.2">
      <c r="B189" s="116" t="s">
        <v>245</v>
      </c>
      <c r="C189" s="101" t="s">
        <v>1735</v>
      </c>
      <c r="D189" s="106">
        <v>2.58</v>
      </c>
      <c r="E189" s="107">
        <v>0.82050000000000001</v>
      </c>
      <c r="F189" s="107">
        <v>0.98939999999999995</v>
      </c>
      <c r="G189" s="103">
        <v>1</v>
      </c>
      <c r="H189" s="103">
        <v>1</v>
      </c>
      <c r="I189" s="101" t="s">
        <v>48</v>
      </c>
      <c r="J189" s="101" t="s">
        <v>60</v>
      </c>
      <c r="K189" s="102" t="s">
        <v>1729</v>
      </c>
      <c r="L189" s="108" t="s">
        <v>1730</v>
      </c>
    </row>
    <row r="190" spans="2:12" x14ac:dyDescent="0.2">
      <c r="B190" s="105" t="s">
        <v>246</v>
      </c>
      <c r="C190" s="101" t="s">
        <v>1735</v>
      </c>
      <c r="D190" s="106">
        <v>4.1900000000000004</v>
      </c>
      <c r="E190" s="107">
        <v>1.1515</v>
      </c>
      <c r="F190" s="107">
        <v>1.3885000000000001</v>
      </c>
      <c r="G190" s="103">
        <v>1</v>
      </c>
      <c r="H190" s="103">
        <v>1.52</v>
      </c>
      <c r="I190" s="101" t="s">
        <v>48</v>
      </c>
      <c r="J190" s="101" t="s">
        <v>60</v>
      </c>
      <c r="K190" s="102" t="s">
        <v>1729</v>
      </c>
      <c r="L190" s="108" t="s">
        <v>1730</v>
      </c>
    </row>
    <row r="191" spans="2:12" x14ac:dyDescent="0.2">
      <c r="B191" s="105" t="s">
        <v>247</v>
      </c>
      <c r="C191" s="101" t="s">
        <v>1735</v>
      </c>
      <c r="D191" s="106">
        <v>8.16</v>
      </c>
      <c r="E191" s="107">
        <v>1.9267000000000001</v>
      </c>
      <c r="F191" s="107">
        <v>2.3231999999999999</v>
      </c>
      <c r="G191" s="103">
        <v>1</v>
      </c>
      <c r="H191" s="103">
        <v>2.31</v>
      </c>
      <c r="I191" s="101" t="s">
        <v>48</v>
      </c>
      <c r="J191" s="101" t="s">
        <v>60</v>
      </c>
      <c r="K191" s="102" t="s">
        <v>1729</v>
      </c>
      <c r="L191" s="108" t="s">
        <v>1730</v>
      </c>
    </row>
    <row r="192" spans="2:12" x14ac:dyDescent="0.2">
      <c r="B192" s="109" t="s">
        <v>248</v>
      </c>
      <c r="C192" s="110" t="s">
        <v>1735</v>
      </c>
      <c r="D192" s="111">
        <v>16.12</v>
      </c>
      <c r="E192" s="112">
        <v>3.5278999999999998</v>
      </c>
      <c r="F192" s="112">
        <v>4.2539999999999996</v>
      </c>
      <c r="G192" s="113">
        <v>1</v>
      </c>
      <c r="H192" s="113">
        <v>2.31</v>
      </c>
      <c r="I192" s="110" t="s">
        <v>48</v>
      </c>
      <c r="J192" s="110" t="s">
        <v>60</v>
      </c>
      <c r="K192" s="114" t="s">
        <v>1729</v>
      </c>
      <c r="L192" s="115" t="s">
        <v>1730</v>
      </c>
    </row>
    <row r="193" spans="2:12" x14ac:dyDescent="0.2">
      <c r="B193" s="116" t="s">
        <v>249</v>
      </c>
      <c r="C193" s="101" t="s">
        <v>1736</v>
      </c>
      <c r="D193" s="106">
        <v>2.57</v>
      </c>
      <c r="E193" s="107">
        <v>0.75900000000000001</v>
      </c>
      <c r="F193" s="107">
        <v>0.91520000000000001</v>
      </c>
      <c r="G193" s="103">
        <v>1</v>
      </c>
      <c r="H193" s="103">
        <v>1</v>
      </c>
      <c r="I193" s="101" t="s">
        <v>48</v>
      </c>
      <c r="J193" s="101" t="s">
        <v>60</v>
      </c>
      <c r="K193" s="102" t="s">
        <v>1729</v>
      </c>
      <c r="L193" s="108" t="s">
        <v>1730</v>
      </c>
    </row>
    <row r="194" spans="2:12" x14ac:dyDescent="0.2">
      <c r="B194" s="105" t="s">
        <v>250</v>
      </c>
      <c r="C194" s="101" t="s">
        <v>1736</v>
      </c>
      <c r="D194" s="106">
        <v>4.38</v>
      </c>
      <c r="E194" s="107">
        <v>0.87429999999999997</v>
      </c>
      <c r="F194" s="107">
        <v>1.0542</v>
      </c>
      <c r="G194" s="103">
        <v>1</v>
      </c>
      <c r="H194" s="103">
        <v>1.52</v>
      </c>
      <c r="I194" s="101" t="s">
        <v>48</v>
      </c>
      <c r="J194" s="101" t="s">
        <v>60</v>
      </c>
      <c r="K194" s="102" t="s">
        <v>1729</v>
      </c>
      <c r="L194" s="108" t="s">
        <v>1730</v>
      </c>
    </row>
    <row r="195" spans="2:12" x14ac:dyDescent="0.2">
      <c r="B195" s="105" t="s">
        <v>251</v>
      </c>
      <c r="C195" s="101" t="s">
        <v>1736</v>
      </c>
      <c r="D195" s="106">
        <v>7.54</v>
      </c>
      <c r="E195" s="107">
        <v>1.2733000000000001</v>
      </c>
      <c r="F195" s="107">
        <v>1.5353000000000001</v>
      </c>
      <c r="G195" s="103">
        <v>1</v>
      </c>
      <c r="H195" s="103">
        <v>2.31</v>
      </c>
      <c r="I195" s="101" t="s">
        <v>48</v>
      </c>
      <c r="J195" s="101" t="s">
        <v>60</v>
      </c>
      <c r="K195" s="102" t="s">
        <v>1729</v>
      </c>
      <c r="L195" s="108" t="s">
        <v>1730</v>
      </c>
    </row>
    <row r="196" spans="2:12" x14ac:dyDescent="0.2">
      <c r="B196" s="109" t="s">
        <v>252</v>
      </c>
      <c r="C196" s="110" t="s">
        <v>1736</v>
      </c>
      <c r="D196" s="111">
        <v>11.81</v>
      </c>
      <c r="E196" s="112">
        <v>2.1983999999999999</v>
      </c>
      <c r="F196" s="112">
        <v>2.6507999999999998</v>
      </c>
      <c r="G196" s="113">
        <v>1</v>
      </c>
      <c r="H196" s="113">
        <v>2.31</v>
      </c>
      <c r="I196" s="110" t="s">
        <v>48</v>
      </c>
      <c r="J196" s="110" t="s">
        <v>60</v>
      </c>
      <c r="K196" s="114" t="s">
        <v>1729</v>
      </c>
      <c r="L196" s="115" t="s">
        <v>1730</v>
      </c>
    </row>
    <row r="197" spans="2:12" x14ac:dyDescent="0.2">
      <c r="B197" s="116" t="s">
        <v>253</v>
      </c>
      <c r="C197" s="101" t="s">
        <v>1737</v>
      </c>
      <c r="D197" s="106">
        <v>2.02</v>
      </c>
      <c r="E197" s="107">
        <v>0.55120000000000002</v>
      </c>
      <c r="F197" s="107">
        <v>0.66459999999999997</v>
      </c>
      <c r="G197" s="103">
        <v>1</v>
      </c>
      <c r="H197" s="103">
        <v>1</v>
      </c>
      <c r="I197" s="101" t="s">
        <v>48</v>
      </c>
      <c r="J197" s="101" t="s">
        <v>60</v>
      </c>
      <c r="K197" s="102" t="s">
        <v>1729</v>
      </c>
      <c r="L197" s="108" t="s">
        <v>1730</v>
      </c>
    </row>
    <row r="198" spans="2:12" x14ac:dyDescent="0.2">
      <c r="B198" s="105" t="s">
        <v>254</v>
      </c>
      <c r="C198" s="101" t="s">
        <v>1737</v>
      </c>
      <c r="D198" s="106">
        <v>2.63</v>
      </c>
      <c r="E198" s="107">
        <v>0.61140000000000005</v>
      </c>
      <c r="F198" s="107">
        <v>0.73719999999999997</v>
      </c>
      <c r="G198" s="103">
        <v>1</v>
      </c>
      <c r="H198" s="103">
        <v>1.52</v>
      </c>
      <c r="I198" s="101" t="s">
        <v>48</v>
      </c>
      <c r="J198" s="101" t="s">
        <v>60</v>
      </c>
      <c r="K198" s="102" t="s">
        <v>1729</v>
      </c>
      <c r="L198" s="108" t="s">
        <v>1730</v>
      </c>
    </row>
    <row r="199" spans="2:12" x14ac:dyDescent="0.2">
      <c r="B199" s="105" t="s">
        <v>255</v>
      </c>
      <c r="C199" s="101" t="s">
        <v>1737</v>
      </c>
      <c r="D199" s="106">
        <v>3.73</v>
      </c>
      <c r="E199" s="107">
        <v>0.75229999999999997</v>
      </c>
      <c r="F199" s="107">
        <v>0.90710000000000002</v>
      </c>
      <c r="G199" s="103">
        <v>1</v>
      </c>
      <c r="H199" s="103">
        <v>2.31</v>
      </c>
      <c r="I199" s="101" t="s">
        <v>48</v>
      </c>
      <c r="J199" s="101" t="s">
        <v>60</v>
      </c>
      <c r="K199" s="102" t="s">
        <v>1729</v>
      </c>
      <c r="L199" s="108" t="s">
        <v>1730</v>
      </c>
    </row>
    <row r="200" spans="2:12" x14ac:dyDescent="0.2">
      <c r="B200" s="109" t="s">
        <v>256</v>
      </c>
      <c r="C200" s="110" t="s">
        <v>1737</v>
      </c>
      <c r="D200" s="111">
        <v>8.74</v>
      </c>
      <c r="E200" s="112">
        <v>1.6241000000000001</v>
      </c>
      <c r="F200" s="112">
        <v>1.9582999999999999</v>
      </c>
      <c r="G200" s="113">
        <v>1</v>
      </c>
      <c r="H200" s="113">
        <v>2.31</v>
      </c>
      <c r="I200" s="110" t="s">
        <v>48</v>
      </c>
      <c r="J200" s="110" t="s">
        <v>60</v>
      </c>
      <c r="K200" s="114" t="s">
        <v>1729</v>
      </c>
      <c r="L200" s="115" t="s">
        <v>1730</v>
      </c>
    </row>
    <row r="201" spans="2:12" x14ac:dyDescent="0.2">
      <c r="B201" s="116" t="s">
        <v>257</v>
      </c>
      <c r="C201" s="101" t="s">
        <v>258</v>
      </c>
      <c r="D201" s="106">
        <v>1.96</v>
      </c>
      <c r="E201" s="107">
        <v>0.32750000000000001</v>
      </c>
      <c r="F201" s="107">
        <v>0.39489999999999997</v>
      </c>
      <c r="G201" s="103">
        <v>1</v>
      </c>
      <c r="H201" s="103">
        <v>1</v>
      </c>
      <c r="I201" s="101" t="s">
        <v>48</v>
      </c>
      <c r="J201" s="101" t="s">
        <v>259</v>
      </c>
      <c r="K201" s="102" t="s">
        <v>1729</v>
      </c>
      <c r="L201" s="108" t="s">
        <v>1730</v>
      </c>
    </row>
    <row r="202" spans="2:12" x14ac:dyDescent="0.2">
      <c r="B202" s="105" t="s">
        <v>260</v>
      </c>
      <c r="C202" s="101" t="s">
        <v>258</v>
      </c>
      <c r="D202" s="106">
        <v>2.75</v>
      </c>
      <c r="E202" s="107">
        <v>0.4556</v>
      </c>
      <c r="F202" s="107">
        <v>0.5494</v>
      </c>
      <c r="G202" s="103">
        <v>1</v>
      </c>
      <c r="H202" s="103">
        <v>1.52</v>
      </c>
      <c r="I202" s="101" t="s">
        <v>48</v>
      </c>
      <c r="J202" s="101" t="s">
        <v>259</v>
      </c>
      <c r="K202" s="102" t="s">
        <v>1729</v>
      </c>
      <c r="L202" s="108" t="s">
        <v>1730</v>
      </c>
    </row>
    <row r="203" spans="2:12" x14ac:dyDescent="0.2">
      <c r="B203" s="105" t="s">
        <v>261</v>
      </c>
      <c r="C203" s="101" t="s">
        <v>258</v>
      </c>
      <c r="D203" s="106">
        <v>4.13</v>
      </c>
      <c r="E203" s="107">
        <v>0.67049999999999998</v>
      </c>
      <c r="F203" s="107">
        <v>0.8085</v>
      </c>
      <c r="G203" s="103">
        <v>1</v>
      </c>
      <c r="H203" s="103">
        <v>2.31</v>
      </c>
      <c r="I203" s="101" t="s">
        <v>48</v>
      </c>
      <c r="J203" s="101" t="s">
        <v>259</v>
      </c>
      <c r="K203" s="102" t="s">
        <v>1729</v>
      </c>
      <c r="L203" s="108" t="s">
        <v>1730</v>
      </c>
    </row>
    <row r="204" spans="2:12" x14ac:dyDescent="0.2">
      <c r="B204" s="109" t="s">
        <v>262</v>
      </c>
      <c r="C204" s="110" t="s">
        <v>258</v>
      </c>
      <c r="D204" s="111">
        <v>7.86</v>
      </c>
      <c r="E204" s="112">
        <v>1.4273</v>
      </c>
      <c r="F204" s="112">
        <v>1.7210000000000001</v>
      </c>
      <c r="G204" s="113">
        <v>1</v>
      </c>
      <c r="H204" s="113">
        <v>2.31</v>
      </c>
      <c r="I204" s="110" t="s">
        <v>48</v>
      </c>
      <c r="J204" s="110" t="s">
        <v>259</v>
      </c>
      <c r="K204" s="114" t="s">
        <v>1729</v>
      </c>
      <c r="L204" s="115" t="s">
        <v>1730</v>
      </c>
    </row>
    <row r="205" spans="2:12" x14ac:dyDescent="0.2">
      <c r="B205" s="116" t="s">
        <v>263</v>
      </c>
      <c r="C205" s="101" t="s">
        <v>1738</v>
      </c>
      <c r="D205" s="106">
        <v>2.19</v>
      </c>
      <c r="E205" s="107">
        <v>0.38369999999999999</v>
      </c>
      <c r="F205" s="107">
        <v>0.4627</v>
      </c>
      <c r="G205" s="103">
        <v>1</v>
      </c>
      <c r="H205" s="103">
        <v>1</v>
      </c>
      <c r="I205" s="101" t="s">
        <v>48</v>
      </c>
      <c r="J205" s="101" t="s">
        <v>60</v>
      </c>
      <c r="K205" s="102" t="s">
        <v>1729</v>
      </c>
      <c r="L205" s="108" t="s">
        <v>1730</v>
      </c>
    </row>
    <row r="206" spans="2:12" x14ac:dyDescent="0.2">
      <c r="B206" s="105" t="s">
        <v>264</v>
      </c>
      <c r="C206" s="101" t="s">
        <v>1738</v>
      </c>
      <c r="D206" s="106">
        <v>2.89</v>
      </c>
      <c r="E206" s="107">
        <v>0.54259999999999997</v>
      </c>
      <c r="F206" s="107">
        <v>0.65429999999999999</v>
      </c>
      <c r="G206" s="103">
        <v>1</v>
      </c>
      <c r="H206" s="103">
        <v>1.52</v>
      </c>
      <c r="I206" s="101" t="s">
        <v>48</v>
      </c>
      <c r="J206" s="101" t="s">
        <v>60</v>
      </c>
      <c r="K206" s="102" t="s">
        <v>1729</v>
      </c>
      <c r="L206" s="108" t="s">
        <v>1730</v>
      </c>
    </row>
    <row r="207" spans="2:12" x14ac:dyDescent="0.2">
      <c r="B207" s="105" t="s">
        <v>265</v>
      </c>
      <c r="C207" s="101" t="s">
        <v>1738</v>
      </c>
      <c r="D207" s="106">
        <v>4.47</v>
      </c>
      <c r="E207" s="107">
        <v>0.81259999999999999</v>
      </c>
      <c r="F207" s="107">
        <v>0.9798</v>
      </c>
      <c r="G207" s="103">
        <v>1</v>
      </c>
      <c r="H207" s="103">
        <v>2.31</v>
      </c>
      <c r="I207" s="101" t="s">
        <v>48</v>
      </c>
      <c r="J207" s="101" t="s">
        <v>60</v>
      </c>
      <c r="K207" s="102" t="s">
        <v>1729</v>
      </c>
      <c r="L207" s="108" t="s">
        <v>1730</v>
      </c>
    </row>
    <row r="208" spans="2:12" x14ac:dyDescent="0.2">
      <c r="B208" s="109" t="s">
        <v>266</v>
      </c>
      <c r="C208" s="110" t="s">
        <v>1738</v>
      </c>
      <c r="D208" s="111">
        <v>10.050000000000001</v>
      </c>
      <c r="E208" s="112">
        <v>1.6684000000000001</v>
      </c>
      <c r="F208" s="112">
        <v>2.0118</v>
      </c>
      <c r="G208" s="113">
        <v>1</v>
      </c>
      <c r="H208" s="113">
        <v>2.31</v>
      </c>
      <c r="I208" s="110" t="s">
        <v>48</v>
      </c>
      <c r="J208" s="110" t="s">
        <v>60</v>
      </c>
      <c r="K208" s="114" t="s">
        <v>1729</v>
      </c>
      <c r="L208" s="115" t="s">
        <v>1730</v>
      </c>
    </row>
    <row r="209" spans="2:12" x14ac:dyDescent="0.2">
      <c r="B209" s="116" t="s">
        <v>267</v>
      </c>
      <c r="C209" s="101" t="s">
        <v>1739</v>
      </c>
      <c r="D209" s="106">
        <v>2.34</v>
      </c>
      <c r="E209" s="107">
        <v>0.47599999999999998</v>
      </c>
      <c r="F209" s="107">
        <v>0.57399999999999995</v>
      </c>
      <c r="G209" s="103">
        <v>1</v>
      </c>
      <c r="H209" s="103">
        <v>1</v>
      </c>
      <c r="I209" s="101" t="s">
        <v>48</v>
      </c>
      <c r="J209" s="101" t="s">
        <v>60</v>
      </c>
      <c r="K209" s="102" t="s">
        <v>1729</v>
      </c>
      <c r="L209" s="108" t="s">
        <v>1730</v>
      </c>
    </row>
    <row r="210" spans="2:12" x14ac:dyDescent="0.2">
      <c r="B210" s="105" t="s">
        <v>268</v>
      </c>
      <c r="C210" s="101" t="s">
        <v>1739</v>
      </c>
      <c r="D210" s="106">
        <v>3.15</v>
      </c>
      <c r="E210" s="107">
        <v>0.65069999999999995</v>
      </c>
      <c r="F210" s="107">
        <v>0.78459999999999996</v>
      </c>
      <c r="G210" s="103">
        <v>1</v>
      </c>
      <c r="H210" s="103">
        <v>1.52</v>
      </c>
      <c r="I210" s="101" t="s">
        <v>48</v>
      </c>
      <c r="J210" s="101" t="s">
        <v>60</v>
      </c>
      <c r="K210" s="102" t="s">
        <v>1729</v>
      </c>
      <c r="L210" s="108" t="s">
        <v>1730</v>
      </c>
    </row>
    <row r="211" spans="2:12" x14ac:dyDescent="0.2">
      <c r="B211" s="105" t="s">
        <v>269</v>
      </c>
      <c r="C211" s="101" t="s">
        <v>1739</v>
      </c>
      <c r="D211" s="106">
        <v>5.38</v>
      </c>
      <c r="E211" s="107">
        <v>1.0197000000000001</v>
      </c>
      <c r="F211" s="107">
        <v>1.2296</v>
      </c>
      <c r="G211" s="103">
        <v>1</v>
      </c>
      <c r="H211" s="103">
        <v>2.31</v>
      </c>
      <c r="I211" s="101" t="s">
        <v>48</v>
      </c>
      <c r="J211" s="101" t="s">
        <v>60</v>
      </c>
      <c r="K211" s="102" t="s">
        <v>1729</v>
      </c>
      <c r="L211" s="108" t="s">
        <v>1730</v>
      </c>
    </row>
    <row r="212" spans="2:12" x14ac:dyDescent="0.2">
      <c r="B212" s="109" t="s">
        <v>270</v>
      </c>
      <c r="C212" s="110" t="s">
        <v>1739</v>
      </c>
      <c r="D212" s="111">
        <v>8.3699999999999992</v>
      </c>
      <c r="E212" s="112">
        <v>1.8048999999999999</v>
      </c>
      <c r="F212" s="112">
        <v>2.1764000000000001</v>
      </c>
      <c r="G212" s="113">
        <v>1</v>
      </c>
      <c r="H212" s="113">
        <v>2.31</v>
      </c>
      <c r="I212" s="110" t="s">
        <v>48</v>
      </c>
      <c r="J212" s="110" t="s">
        <v>60</v>
      </c>
      <c r="K212" s="114" t="s">
        <v>1729</v>
      </c>
      <c r="L212" s="115" t="s">
        <v>1730</v>
      </c>
    </row>
    <row r="213" spans="2:12" x14ac:dyDescent="0.2">
      <c r="B213" s="116" t="s">
        <v>271</v>
      </c>
      <c r="C213" s="101" t="s">
        <v>1740</v>
      </c>
      <c r="D213" s="106">
        <v>3.42</v>
      </c>
      <c r="E213" s="107">
        <v>1.5459000000000001</v>
      </c>
      <c r="F213" s="107">
        <v>1.8641000000000001</v>
      </c>
      <c r="G213" s="103">
        <v>1</v>
      </c>
      <c r="H213" s="103">
        <v>1</v>
      </c>
      <c r="I213" s="101" t="s">
        <v>48</v>
      </c>
      <c r="J213" s="101" t="s">
        <v>259</v>
      </c>
      <c r="K213" s="102" t="s">
        <v>1741</v>
      </c>
      <c r="L213" s="108" t="s">
        <v>1742</v>
      </c>
    </row>
    <row r="214" spans="2:12" x14ac:dyDescent="0.2">
      <c r="B214" s="105" t="s">
        <v>272</v>
      </c>
      <c r="C214" s="101" t="s">
        <v>1740</v>
      </c>
      <c r="D214" s="106">
        <v>5.28</v>
      </c>
      <c r="E214" s="107">
        <v>1.9320999999999999</v>
      </c>
      <c r="F214" s="107">
        <v>2.3296999999999999</v>
      </c>
      <c r="G214" s="103">
        <v>1</v>
      </c>
      <c r="H214" s="103">
        <v>1.52</v>
      </c>
      <c r="I214" s="101" t="s">
        <v>48</v>
      </c>
      <c r="J214" s="101" t="s">
        <v>259</v>
      </c>
      <c r="K214" s="102" t="s">
        <v>1741</v>
      </c>
      <c r="L214" s="108" t="s">
        <v>1742</v>
      </c>
    </row>
    <row r="215" spans="2:12" x14ac:dyDescent="0.2">
      <c r="B215" s="105" t="s">
        <v>273</v>
      </c>
      <c r="C215" s="101" t="s">
        <v>1740</v>
      </c>
      <c r="D215" s="106">
        <v>9.26</v>
      </c>
      <c r="E215" s="107">
        <v>2.9115000000000002</v>
      </c>
      <c r="F215" s="107">
        <v>3.5106999999999999</v>
      </c>
      <c r="G215" s="103">
        <v>1</v>
      </c>
      <c r="H215" s="103">
        <v>2.31</v>
      </c>
      <c r="I215" s="101" t="s">
        <v>48</v>
      </c>
      <c r="J215" s="101" t="s">
        <v>259</v>
      </c>
      <c r="K215" s="102" t="s">
        <v>1741</v>
      </c>
      <c r="L215" s="108" t="s">
        <v>1742</v>
      </c>
    </row>
    <row r="216" spans="2:12" x14ac:dyDescent="0.2">
      <c r="B216" s="109" t="s">
        <v>274</v>
      </c>
      <c r="C216" s="110" t="s">
        <v>1740</v>
      </c>
      <c r="D216" s="111">
        <v>17.399999999999999</v>
      </c>
      <c r="E216" s="112">
        <v>5.5067000000000004</v>
      </c>
      <c r="F216" s="112">
        <v>6.64</v>
      </c>
      <c r="G216" s="113">
        <v>1</v>
      </c>
      <c r="H216" s="113">
        <v>2.31</v>
      </c>
      <c r="I216" s="110" t="s">
        <v>48</v>
      </c>
      <c r="J216" s="110" t="s">
        <v>259</v>
      </c>
      <c r="K216" s="114" t="s">
        <v>1741</v>
      </c>
      <c r="L216" s="115" t="s">
        <v>1742</v>
      </c>
    </row>
    <row r="217" spans="2:12" x14ac:dyDescent="0.2">
      <c r="B217" s="116" t="s">
        <v>275</v>
      </c>
      <c r="C217" s="101" t="s">
        <v>1743</v>
      </c>
      <c r="D217" s="106">
        <v>3.1</v>
      </c>
      <c r="E217" s="107">
        <v>1.1991000000000001</v>
      </c>
      <c r="F217" s="107">
        <v>1.4459</v>
      </c>
      <c r="G217" s="103">
        <v>1</v>
      </c>
      <c r="H217" s="103">
        <v>1</v>
      </c>
      <c r="I217" s="101" t="s">
        <v>48</v>
      </c>
      <c r="J217" s="101" t="s">
        <v>259</v>
      </c>
      <c r="K217" s="102" t="s">
        <v>1741</v>
      </c>
      <c r="L217" s="108" t="s">
        <v>1742</v>
      </c>
    </row>
    <row r="218" spans="2:12" x14ac:dyDescent="0.2">
      <c r="B218" s="105" t="s">
        <v>276</v>
      </c>
      <c r="C218" s="101" t="s">
        <v>1743</v>
      </c>
      <c r="D218" s="106">
        <v>5.24</v>
      </c>
      <c r="E218" s="107">
        <v>1.5646</v>
      </c>
      <c r="F218" s="107">
        <v>1.8866000000000001</v>
      </c>
      <c r="G218" s="103">
        <v>1</v>
      </c>
      <c r="H218" s="103">
        <v>1.52</v>
      </c>
      <c r="I218" s="101" t="s">
        <v>48</v>
      </c>
      <c r="J218" s="101" t="s">
        <v>259</v>
      </c>
      <c r="K218" s="102" t="s">
        <v>1741</v>
      </c>
      <c r="L218" s="108" t="s">
        <v>1742</v>
      </c>
    </row>
    <row r="219" spans="2:12" x14ac:dyDescent="0.2">
      <c r="B219" s="105" t="s">
        <v>277</v>
      </c>
      <c r="C219" s="101" t="s">
        <v>1743</v>
      </c>
      <c r="D219" s="106">
        <v>10.09</v>
      </c>
      <c r="E219" s="107">
        <v>2.4872000000000001</v>
      </c>
      <c r="F219" s="107">
        <v>2.9990999999999999</v>
      </c>
      <c r="G219" s="103">
        <v>1</v>
      </c>
      <c r="H219" s="103">
        <v>2.31</v>
      </c>
      <c r="I219" s="101" t="s">
        <v>48</v>
      </c>
      <c r="J219" s="101" t="s">
        <v>259</v>
      </c>
      <c r="K219" s="102" t="s">
        <v>1741</v>
      </c>
      <c r="L219" s="108" t="s">
        <v>1742</v>
      </c>
    </row>
    <row r="220" spans="2:12" x14ac:dyDescent="0.2">
      <c r="B220" s="109" t="s">
        <v>278</v>
      </c>
      <c r="C220" s="110" t="s">
        <v>1743</v>
      </c>
      <c r="D220" s="111">
        <v>16.899999999999999</v>
      </c>
      <c r="E220" s="112">
        <v>4.3646000000000003</v>
      </c>
      <c r="F220" s="112">
        <v>5.2628000000000004</v>
      </c>
      <c r="G220" s="113">
        <v>1</v>
      </c>
      <c r="H220" s="113">
        <v>2.31</v>
      </c>
      <c r="I220" s="110" t="s">
        <v>48</v>
      </c>
      <c r="J220" s="110" t="s">
        <v>259</v>
      </c>
      <c r="K220" s="114" t="s">
        <v>1741</v>
      </c>
      <c r="L220" s="115" t="s">
        <v>1742</v>
      </c>
    </row>
    <row r="221" spans="2:12" x14ac:dyDescent="0.2">
      <c r="B221" s="116" t="s">
        <v>279</v>
      </c>
      <c r="C221" s="101" t="s">
        <v>1744</v>
      </c>
      <c r="D221" s="106">
        <v>11.21</v>
      </c>
      <c r="E221" s="107">
        <v>2.6219999999999999</v>
      </c>
      <c r="F221" s="107">
        <v>3.1616</v>
      </c>
      <c r="G221" s="103">
        <v>1</v>
      </c>
      <c r="H221" s="103">
        <v>1</v>
      </c>
      <c r="I221" s="101" t="s">
        <v>48</v>
      </c>
      <c r="J221" s="101" t="s">
        <v>259</v>
      </c>
      <c r="K221" s="102" t="s">
        <v>1741</v>
      </c>
      <c r="L221" s="108" t="s">
        <v>1742</v>
      </c>
    </row>
    <row r="222" spans="2:12" x14ac:dyDescent="0.2">
      <c r="B222" s="105" t="s">
        <v>280</v>
      </c>
      <c r="C222" s="101" t="s">
        <v>1744</v>
      </c>
      <c r="D222" s="106">
        <v>13.78</v>
      </c>
      <c r="E222" s="107">
        <v>2.9182000000000001</v>
      </c>
      <c r="F222" s="107">
        <v>3.5188000000000001</v>
      </c>
      <c r="G222" s="103">
        <v>1</v>
      </c>
      <c r="H222" s="103">
        <v>1.52</v>
      </c>
      <c r="I222" s="101" t="s">
        <v>48</v>
      </c>
      <c r="J222" s="101" t="s">
        <v>259</v>
      </c>
      <c r="K222" s="102" t="s">
        <v>1741</v>
      </c>
      <c r="L222" s="108" t="s">
        <v>1742</v>
      </c>
    </row>
    <row r="223" spans="2:12" x14ac:dyDescent="0.2">
      <c r="B223" s="105" t="s">
        <v>281</v>
      </c>
      <c r="C223" s="101" t="s">
        <v>1744</v>
      </c>
      <c r="D223" s="106">
        <v>15.22</v>
      </c>
      <c r="E223" s="107">
        <v>3.5394000000000001</v>
      </c>
      <c r="F223" s="107">
        <v>4.2678000000000003</v>
      </c>
      <c r="G223" s="103">
        <v>1</v>
      </c>
      <c r="H223" s="103">
        <v>2.31</v>
      </c>
      <c r="I223" s="101" t="s">
        <v>48</v>
      </c>
      <c r="J223" s="101" t="s">
        <v>259</v>
      </c>
      <c r="K223" s="102" t="s">
        <v>1741</v>
      </c>
      <c r="L223" s="108" t="s">
        <v>1742</v>
      </c>
    </row>
    <row r="224" spans="2:12" x14ac:dyDescent="0.2">
      <c r="B224" s="109" t="s">
        <v>282</v>
      </c>
      <c r="C224" s="110" t="s">
        <v>1744</v>
      </c>
      <c r="D224" s="111">
        <v>18.059999999999999</v>
      </c>
      <c r="E224" s="112">
        <v>4.6395</v>
      </c>
      <c r="F224" s="112">
        <v>5.5942999999999996</v>
      </c>
      <c r="G224" s="113">
        <v>1</v>
      </c>
      <c r="H224" s="113">
        <v>2.31</v>
      </c>
      <c r="I224" s="110" t="s">
        <v>48</v>
      </c>
      <c r="J224" s="110" t="s">
        <v>259</v>
      </c>
      <c r="K224" s="114" t="s">
        <v>1741</v>
      </c>
      <c r="L224" s="115" t="s">
        <v>1742</v>
      </c>
    </row>
    <row r="225" spans="2:12" x14ac:dyDescent="0.2">
      <c r="B225" s="116" t="s">
        <v>283</v>
      </c>
      <c r="C225" s="101" t="s">
        <v>284</v>
      </c>
      <c r="D225" s="106">
        <v>6.24</v>
      </c>
      <c r="E225" s="107">
        <v>1.1497999999999999</v>
      </c>
      <c r="F225" s="107">
        <v>1.3864000000000001</v>
      </c>
      <c r="G225" s="103">
        <v>1</v>
      </c>
      <c r="H225" s="103">
        <v>1</v>
      </c>
      <c r="I225" s="101" t="s">
        <v>48</v>
      </c>
      <c r="J225" s="101" t="s">
        <v>259</v>
      </c>
      <c r="K225" s="102" t="s">
        <v>1741</v>
      </c>
      <c r="L225" s="108" t="s">
        <v>1742</v>
      </c>
    </row>
    <row r="226" spans="2:12" x14ac:dyDescent="0.2">
      <c r="B226" s="105" t="s">
        <v>285</v>
      </c>
      <c r="C226" s="101" t="s">
        <v>284</v>
      </c>
      <c r="D226" s="106">
        <v>8.19</v>
      </c>
      <c r="E226" s="107">
        <v>1.4870000000000001</v>
      </c>
      <c r="F226" s="107">
        <v>1.7929999999999999</v>
      </c>
      <c r="G226" s="103">
        <v>1</v>
      </c>
      <c r="H226" s="103">
        <v>1.52</v>
      </c>
      <c r="I226" s="101" t="s">
        <v>48</v>
      </c>
      <c r="J226" s="101" t="s">
        <v>259</v>
      </c>
      <c r="K226" s="102" t="s">
        <v>1741</v>
      </c>
      <c r="L226" s="108" t="s">
        <v>1742</v>
      </c>
    </row>
    <row r="227" spans="2:12" x14ac:dyDescent="0.2">
      <c r="B227" s="105" t="s">
        <v>286</v>
      </c>
      <c r="C227" s="101" t="s">
        <v>284</v>
      </c>
      <c r="D227" s="106">
        <v>10.220000000000001</v>
      </c>
      <c r="E227" s="107">
        <v>2.0158999999999998</v>
      </c>
      <c r="F227" s="107">
        <v>2.4308000000000001</v>
      </c>
      <c r="G227" s="103">
        <v>1</v>
      </c>
      <c r="H227" s="103">
        <v>2.31</v>
      </c>
      <c r="I227" s="101" t="s">
        <v>48</v>
      </c>
      <c r="J227" s="101" t="s">
        <v>259</v>
      </c>
      <c r="K227" s="102" t="s">
        <v>1741</v>
      </c>
      <c r="L227" s="108" t="s">
        <v>1742</v>
      </c>
    </row>
    <row r="228" spans="2:12" x14ac:dyDescent="0.2">
      <c r="B228" s="109" t="s">
        <v>287</v>
      </c>
      <c r="C228" s="110" t="s">
        <v>284</v>
      </c>
      <c r="D228" s="111">
        <v>12.59</v>
      </c>
      <c r="E228" s="112">
        <v>2.6438000000000001</v>
      </c>
      <c r="F228" s="112">
        <v>3.1879</v>
      </c>
      <c r="G228" s="113">
        <v>1</v>
      </c>
      <c r="H228" s="113">
        <v>2.31</v>
      </c>
      <c r="I228" s="110" t="s">
        <v>48</v>
      </c>
      <c r="J228" s="110" t="s">
        <v>259</v>
      </c>
      <c r="K228" s="114" t="s">
        <v>1741</v>
      </c>
      <c r="L228" s="115" t="s">
        <v>1742</v>
      </c>
    </row>
    <row r="229" spans="2:12" x14ac:dyDescent="0.2">
      <c r="B229" s="116" t="s">
        <v>288</v>
      </c>
      <c r="C229" s="101" t="s">
        <v>1745</v>
      </c>
      <c r="D229" s="106">
        <v>2.46</v>
      </c>
      <c r="E229" s="107">
        <v>0.35589999999999999</v>
      </c>
      <c r="F229" s="107">
        <v>0.42909999999999998</v>
      </c>
      <c r="G229" s="103">
        <v>1</v>
      </c>
      <c r="H229" s="103">
        <v>1</v>
      </c>
      <c r="I229" s="101" t="s">
        <v>48</v>
      </c>
      <c r="J229" s="101" t="s">
        <v>259</v>
      </c>
      <c r="K229" s="102" t="s">
        <v>1741</v>
      </c>
      <c r="L229" s="108" t="s">
        <v>1742</v>
      </c>
    </row>
    <row r="230" spans="2:12" x14ac:dyDescent="0.2">
      <c r="B230" s="105" t="s">
        <v>289</v>
      </c>
      <c r="C230" s="101" t="s">
        <v>1745</v>
      </c>
      <c r="D230" s="106">
        <v>4.1100000000000003</v>
      </c>
      <c r="E230" s="107">
        <v>0.54879999999999995</v>
      </c>
      <c r="F230" s="107">
        <v>0.66169999999999995</v>
      </c>
      <c r="G230" s="103">
        <v>1</v>
      </c>
      <c r="H230" s="103">
        <v>1.52</v>
      </c>
      <c r="I230" s="101" t="s">
        <v>48</v>
      </c>
      <c r="J230" s="101" t="s">
        <v>259</v>
      </c>
      <c r="K230" s="102" t="s">
        <v>1741</v>
      </c>
      <c r="L230" s="108" t="s">
        <v>1742</v>
      </c>
    </row>
    <row r="231" spans="2:12" x14ac:dyDescent="0.2">
      <c r="B231" s="105" t="s">
        <v>290</v>
      </c>
      <c r="C231" s="101" t="s">
        <v>1745</v>
      </c>
      <c r="D231" s="106">
        <v>6.54</v>
      </c>
      <c r="E231" s="107">
        <v>1.0321</v>
      </c>
      <c r="F231" s="107">
        <v>1.2444999999999999</v>
      </c>
      <c r="G231" s="103">
        <v>1</v>
      </c>
      <c r="H231" s="103">
        <v>2.31</v>
      </c>
      <c r="I231" s="101" t="s">
        <v>48</v>
      </c>
      <c r="J231" s="101" t="s">
        <v>259</v>
      </c>
      <c r="K231" s="102" t="s">
        <v>1741</v>
      </c>
      <c r="L231" s="108" t="s">
        <v>1742</v>
      </c>
    </row>
    <row r="232" spans="2:12" x14ac:dyDescent="0.2">
      <c r="B232" s="109" t="s">
        <v>291</v>
      </c>
      <c r="C232" s="110" t="s">
        <v>1745</v>
      </c>
      <c r="D232" s="111">
        <v>7.93</v>
      </c>
      <c r="E232" s="112">
        <v>1.5313000000000001</v>
      </c>
      <c r="F232" s="112">
        <v>1.8464</v>
      </c>
      <c r="G232" s="113">
        <v>1</v>
      </c>
      <c r="H232" s="113">
        <v>2.31</v>
      </c>
      <c r="I232" s="110" t="s">
        <v>48</v>
      </c>
      <c r="J232" s="110" t="s">
        <v>259</v>
      </c>
      <c r="K232" s="114" t="s">
        <v>1741</v>
      </c>
      <c r="L232" s="115" t="s">
        <v>1742</v>
      </c>
    </row>
    <row r="233" spans="2:12" x14ac:dyDescent="0.2">
      <c r="B233" s="116" t="s">
        <v>292</v>
      </c>
      <c r="C233" s="101" t="s">
        <v>293</v>
      </c>
      <c r="D233" s="106">
        <v>2.77</v>
      </c>
      <c r="E233" s="107">
        <v>0.36549999999999999</v>
      </c>
      <c r="F233" s="107">
        <v>0.44069999999999998</v>
      </c>
      <c r="G233" s="103">
        <v>1</v>
      </c>
      <c r="H233" s="103">
        <v>1</v>
      </c>
      <c r="I233" s="101" t="s">
        <v>48</v>
      </c>
      <c r="J233" s="101" t="s">
        <v>259</v>
      </c>
      <c r="K233" s="102" t="s">
        <v>1741</v>
      </c>
      <c r="L233" s="108" t="s">
        <v>1742</v>
      </c>
    </row>
    <row r="234" spans="2:12" x14ac:dyDescent="0.2">
      <c r="B234" s="105" t="s">
        <v>294</v>
      </c>
      <c r="C234" s="101" t="s">
        <v>293</v>
      </c>
      <c r="D234" s="106">
        <v>3.72</v>
      </c>
      <c r="E234" s="107">
        <v>0.63009999999999999</v>
      </c>
      <c r="F234" s="107">
        <v>0.75980000000000003</v>
      </c>
      <c r="G234" s="103">
        <v>1</v>
      </c>
      <c r="H234" s="103">
        <v>1.52</v>
      </c>
      <c r="I234" s="101" t="s">
        <v>48</v>
      </c>
      <c r="J234" s="101" t="s">
        <v>259</v>
      </c>
      <c r="K234" s="102" t="s">
        <v>1741</v>
      </c>
      <c r="L234" s="108" t="s">
        <v>1742</v>
      </c>
    </row>
    <row r="235" spans="2:12" x14ac:dyDescent="0.2">
      <c r="B235" s="105" t="s">
        <v>295</v>
      </c>
      <c r="C235" s="101" t="s">
        <v>293</v>
      </c>
      <c r="D235" s="106">
        <v>5.49</v>
      </c>
      <c r="E235" s="107">
        <v>0.97140000000000004</v>
      </c>
      <c r="F235" s="107">
        <v>1.1713</v>
      </c>
      <c r="G235" s="103">
        <v>1</v>
      </c>
      <c r="H235" s="103">
        <v>2.31</v>
      </c>
      <c r="I235" s="101" t="s">
        <v>48</v>
      </c>
      <c r="J235" s="101" t="s">
        <v>259</v>
      </c>
      <c r="K235" s="102" t="s">
        <v>1741</v>
      </c>
      <c r="L235" s="108" t="s">
        <v>1742</v>
      </c>
    </row>
    <row r="236" spans="2:12" x14ac:dyDescent="0.2">
      <c r="B236" s="109" t="s">
        <v>296</v>
      </c>
      <c r="C236" s="110" t="s">
        <v>293</v>
      </c>
      <c r="D236" s="111">
        <v>7.03</v>
      </c>
      <c r="E236" s="112">
        <v>1.6695</v>
      </c>
      <c r="F236" s="112">
        <v>2.0131000000000001</v>
      </c>
      <c r="G236" s="113">
        <v>1</v>
      </c>
      <c r="H236" s="113">
        <v>2.31</v>
      </c>
      <c r="I236" s="110" t="s">
        <v>48</v>
      </c>
      <c r="J236" s="110" t="s">
        <v>259</v>
      </c>
      <c r="K236" s="114" t="s">
        <v>1741</v>
      </c>
      <c r="L236" s="115" t="s">
        <v>1742</v>
      </c>
    </row>
    <row r="237" spans="2:12" x14ac:dyDescent="0.2">
      <c r="B237" s="116" t="s">
        <v>297</v>
      </c>
      <c r="C237" s="101" t="s">
        <v>298</v>
      </c>
      <c r="D237" s="106">
        <v>2.35</v>
      </c>
      <c r="E237" s="107">
        <v>0.49130000000000001</v>
      </c>
      <c r="F237" s="107">
        <v>0.59240000000000004</v>
      </c>
      <c r="G237" s="103">
        <v>1</v>
      </c>
      <c r="H237" s="103">
        <v>1</v>
      </c>
      <c r="I237" s="101" t="s">
        <v>48</v>
      </c>
      <c r="J237" s="101" t="s">
        <v>259</v>
      </c>
      <c r="K237" s="102" t="s">
        <v>1741</v>
      </c>
      <c r="L237" s="108" t="s">
        <v>1742</v>
      </c>
    </row>
    <row r="238" spans="2:12" x14ac:dyDescent="0.2">
      <c r="B238" s="105" t="s">
        <v>299</v>
      </c>
      <c r="C238" s="101" t="s">
        <v>298</v>
      </c>
      <c r="D238" s="106">
        <v>3.26</v>
      </c>
      <c r="E238" s="107">
        <v>0.64459999999999995</v>
      </c>
      <c r="F238" s="107">
        <v>0.77729999999999999</v>
      </c>
      <c r="G238" s="103">
        <v>1</v>
      </c>
      <c r="H238" s="103">
        <v>1.52</v>
      </c>
      <c r="I238" s="101" t="s">
        <v>48</v>
      </c>
      <c r="J238" s="101" t="s">
        <v>259</v>
      </c>
      <c r="K238" s="102" t="s">
        <v>1741</v>
      </c>
      <c r="L238" s="108" t="s">
        <v>1742</v>
      </c>
    </row>
    <row r="239" spans="2:12" x14ac:dyDescent="0.2">
      <c r="B239" s="105" t="s">
        <v>300</v>
      </c>
      <c r="C239" s="101" t="s">
        <v>298</v>
      </c>
      <c r="D239" s="106">
        <v>4.91</v>
      </c>
      <c r="E239" s="107">
        <v>0.99490000000000001</v>
      </c>
      <c r="F239" s="107">
        <v>1.1997</v>
      </c>
      <c r="G239" s="103">
        <v>1</v>
      </c>
      <c r="H239" s="103">
        <v>2.31</v>
      </c>
      <c r="I239" s="101" t="s">
        <v>48</v>
      </c>
      <c r="J239" s="101" t="s">
        <v>259</v>
      </c>
      <c r="K239" s="102" t="s">
        <v>1741</v>
      </c>
      <c r="L239" s="108" t="s">
        <v>1742</v>
      </c>
    </row>
    <row r="240" spans="2:12" x14ac:dyDescent="0.2">
      <c r="B240" s="109" t="s">
        <v>301</v>
      </c>
      <c r="C240" s="110" t="s">
        <v>298</v>
      </c>
      <c r="D240" s="111">
        <v>6.84</v>
      </c>
      <c r="E240" s="112">
        <v>1.6716</v>
      </c>
      <c r="F240" s="112">
        <v>2.0156000000000001</v>
      </c>
      <c r="G240" s="113">
        <v>1</v>
      </c>
      <c r="H240" s="113">
        <v>2.31</v>
      </c>
      <c r="I240" s="110" t="s">
        <v>48</v>
      </c>
      <c r="J240" s="110" t="s">
        <v>259</v>
      </c>
      <c r="K240" s="114" t="s">
        <v>1741</v>
      </c>
      <c r="L240" s="115" t="s">
        <v>1742</v>
      </c>
    </row>
    <row r="241" spans="2:12" x14ac:dyDescent="0.2">
      <c r="B241" s="116" t="s">
        <v>302</v>
      </c>
      <c r="C241" s="101" t="s">
        <v>1746</v>
      </c>
      <c r="D241" s="106">
        <v>3.05</v>
      </c>
      <c r="E241" s="107">
        <v>0.66969999999999996</v>
      </c>
      <c r="F241" s="107">
        <v>0.8075</v>
      </c>
      <c r="G241" s="103">
        <v>1</v>
      </c>
      <c r="H241" s="103">
        <v>1</v>
      </c>
      <c r="I241" s="101" t="s">
        <v>48</v>
      </c>
      <c r="J241" s="101" t="s">
        <v>60</v>
      </c>
      <c r="K241" s="102" t="s">
        <v>1741</v>
      </c>
      <c r="L241" s="108" t="s">
        <v>1742</v>
      </c>
    </row>
    <row r="242" spans="2:12" x14ac:dyDescent="0.2">
      <c r="B242" s="105" t="s">
        <v>303</v>
      </c>
      <c r="C242" s="101" t="s">
        <v>1746</v>
      </c>
      <c r="D242" s="106">
        <v>3.44</v>
      </c>
      <c r="E242" s="107">
        <v>0.77039999999999997</v>
      </c>
      <c r="F242" s="107">
        <v>0.92900000000000005</v>
      </c>
      <c r="G242" s="103">
        <v>1</v>
      </c>
      <c r="H242" s="103">
        <v>1.52</v>
      </c>
      <c r="I242" s="101" t="s">
        <v>48</v>
      </c>
      <c r="J242" s="101" t="s">
        <v>60</v>
      </c>
      <c r="K242" s="102" t="s">
        <v>1741</v>
      </c>
      <c r="L242" s="108" t="s">
        <v>1742</v>
      </c>
    </row>
    <row r="243" spans="2:12" x14ac:dyDescent="0.2">
      <c r="B243" s="105" t="s">
        <v>304</v>
      </c>
      <c r="C243" s="101" t="s">
        <v>1746</v>
      </c>
      <c r="D243" s="106">
        <v>5.43</v>
      </c>
      <c r="E243" s="107">
        <v>1.1061000000000001</v>
      </c>
      <c r="F243" s="107">
        <v>1.3337000000000001</v>
      </c>
      <c r="G243" s="103">
        <v>1</v>
      </c>
      <c r="H243" s="103">
        <v>2.31</v>
      </c>
      <c r="I243" s="101" t="s">
        <v>48</v>
      </c>
      <c r="J243" s="101" t="s">
        <v>60</v>
      </c>
      <c r="K243" s="102" t="s">
        <v>1741</v>
      </c>
      <c r="L243" s="108" t="s">
        <v>1742</v>
      </c>
    </row>
    <row r="244" spans="2:12" x14ac:dyDescent="0.2">
      <c r="B244" s="109" t="s">
        <v>305</v>
      </c>
      <c r="C244" s="110" t="s">
        <v>1746</v>
      </c>
      <c r="D244" s="111">
        <v>8.17</v>
      </c>
      <c r="E244" s="112">
        <v>1.9331</v>
      </c>
      <c r="F244" s="112">
        <v>2.3309000000000002</v>
      </c>
      <c r="G244" s="113">
        <v>1</v>
      </c>
      <c r="H244" s="113">
        <v>2.31</v>
      </c>
      <c r="I244" s="110" t="s">
        <v>48</v>
      </c>
      <c r="J244" s="110" t="s">
        <v>60</v>
      </c>
      <c r="K244" s="114" t="s">
        <v>1741</v>
      </c>
      <c r="L244" s="115" t="s">
        <v>1742</v>
      </c>
    </row>
    <row r="245" spans="2:12" x14ac:dyDescent="0.2">
      <c r="B245" s="116" t="s">
        <v>306</v>
      </c>
      <c r="C245" s="101" t="s">
        <v>307</v>
      </c>
      <c r="D245" s="106">
        <v>3.12</v>
      </c>
      <c r="E245" s="107">
        <v>0.65590000000000004</v>
      </c>
      <c r="F245" s="107">
        <v>0.79090000000000005</v>
      </c>
      <c r="G245" s="103">
        <v>1</v>
      </c>
      <c r="H245" s="103">
        <v>1</v>
      </c>
      <c r="I245" s="101" t="s">
        <v>48</v>
      </c>
      <c r="J245" s="101" t="s">
        <v>259</v>
      </c>
      <c r="K245" s="102" t="s">
        <v>1741</v>
      </c>
      <c r="L245" s="108" t="s">
        <v>1742</v>
      </c>
    </row>
    <row r="246" spans="2:12" x14ac:dyDescent="0.2">
      <c r="B246" s="105" t="s">
        <v>308</v>
      </c>
      <c r="C246" s="101" t="s">
        <v>307</v>
      </c>
      <c r="D246" s="106">
        <v>4.22</v>
      </c>
      <c r="E246" s="107">
        <v>0.83499999999999996</v>
      </c>
      <c r="F246" s="107">
        <v>1.0067999999999999</v>
      </c>
      <c r="G246" s="103">
        <v>1</v>
      </c>
      <c r="H246" s="103">
        <v>1.52</v>
      </c>
      <c r="I246" s="101" t="s">
        <v>48</v>
      </c>
      <c r="J246" s="101" t="s">
        <v>259</v>
      </c>
      <c r="K246" s="102" t="s">
        <v>1741</v>
      </c>
      <c r="L246" s="108" t="s">
        <v>1742</v>
      </c>
    </row>
    <row r="247" spans="2:12" x14ac:dyDescent="0.2">
      <c r="B247" s="105" t="s">
        <v>309</v>
      </c>
      <c r="C247" s="101" t="s">
        <v>307</v>
      </c>
      <c r="D247" s="106">
        <v>6.38</v>
      </c>
      <c r="E247" s="107">
        <v>1.1933</v>
      </c>
      <c r="F247" s="107">
        <v>1.4389000000000001</v>
      </c>
      <c r="G247" s="103">
        <v>1</v>
      </c>
      <c r="H247" s="103">
        <v>2.31</v>
      </c>
      <c r="I247" s="101" t="s">
        <v>48</v>
      </c>
      <c r="J247" s="101" t="s">
        <v>259</v>
      </c>
      <c r="K247" s="102" t="s">
        <v>1741</v>
      </c>
      <c r="L247" s="108" t="s">
        <v>1742</v>
      </c>
    </row>
    <row r="248" spans="2:12" x14ac:dyDescent="0.2">
      <c r="B248" s="109" t="s">
        <v>310</v>
      </c>
      <c r="C248" s="110" t="s">
        <v>307</v>
      </c>
      <c r="D248" s="111">
        <v>9.08</v>
      </c>
      <c r="E248" s="112">
        <v>1.8267</v>
      </c>
      <c r="F248" s="112">
        <v>2.2025999999999999</v>
      </c>
      <c r="G248" s="113">
        <v>1</v>
      </c>
      <c r="H248" s="113">
        <v>2.31</v>
      </c>
      <c r="I248" s="110" t="s">
        <v>48</v>
      </c>
      <c r="J248" s="110" t="s">
        <v>259</v>
      </c>
      <c r="K248" s="114" t="s">
        <v>1741</v>
      </c>
      <c r="L248" s="115" t="s">
        <v>1742</v>
      </c>
    </row>
    <row r="249" spans="2:12" x14ac:dyDescent="0.2">
      <c r="B249" s="116" t="s">
        <v>311</v>
      </c>
      <c r="C249" s="101" t="s">
        <v>1747</v>
      </c>
      <c r="D249" s="106">
        <v>3.61</v>
      </c>
      <c r="E249" s="107">
        <v>0.52480000000000004</v>
      </c>
      <c r="F249" s="107">
        <v>0.63280000000000003</v>
      </c>
      <c r="G249" s="103">
        <v>1</v>
      </c>
      <c r="H249" s="103">
        <v>1</v>
      </c>
      <c r="I249" s="101" t="s">
        <v>48</v>
      </c>
      <c r="J249" s="101" t="s">
        <v>259</v>
      </c>
      <c r="K249" s="102" t="s">
        <v>1741</v>
      </c>
      <c r="L249" s="108" t="s">
        <v>1742</v>
      </c>
    </row>
    <row r="250" spans="2:12" x14ac:dyDescent="0.2">
      <c r="B250" s="105" t="s">
        <v>312</v>
      </c>
      <c r="C250" s="101" t="s">
        <v>1747</v>
      </c>
      <c r="D250" s="106">
        <v>4.5999999999999996</v>
      </c>
      <c r="E250" s="107">
        <v>0.67179999999999995</v>
      </c>
      <c r="F250" s="107">
        <v>0.81010000000000004</v>
      </c>
      <c r="G250" s="103">
        <v>1</v>
      </c>
      <c r="H250" s="103">
        <v>1.52</v>
      </c>
      <c r="I250" s="101" t="s">
        <v>48</v>
      </c>
      <c r="J250" s="101" t="s">
        <v>259</v>
      </c>
      <c r="K250" s="102" t="s">
        <v>1741</v>
      </c>
      <c r="L250" s="108" t="s">
        <v>1742</v>
      </c>
    </row>
    <row r="251" spans="2:12" x14ac:dyDescent="0.2">
      <c r="B251" s="105" t="s">
        <v>313</v>
      </c>
      <c r="C251" s="101" t="s">
        <v>1747</v>
      </c>
      <c r="D251" s="106">
        <v>5.95</v>
      </c>
      <c r="E251" s="107">
        <v>0.89739999999999998</v>
      </c>
      <c r="F251" s="107">
        <v>1.0821000000000001</v>
      </c>
      <c r="G251" s="103">
        <v>1</v>
      </c>
      <c r="H251" s="103">
        <v>2.31</v>
      </c>
      <c r="I251" s="101" t="s">
        <v>48</v>
      </c>
      <c r="J251" s="101" t="s">
        <v>259</v>
      </c>
      <c r="K251" s="102" t="s">
        <v>1741</v>
      </c>
      <c r="L251" s="108" t="s">
        <v>1742</v>
      </c>
    </row>
    <row r="252" spans="2:12" x14ac:dyDescent="0.2">
      <c r="B252" s="109" t="s">
        <v>314</v>
      </c>
      <c r="C252" s="110" t="s">
        <v>1747</v>
      </c>
      <c r="D252" s="111">
        <v>9.48</v>
      </c>
      <c r="E252" s="112">
        <v>1.6915</v>
      </c>
      <c r="F252" s="112">
        <v>2.0396000000000001</v>
      </c>
      <c r="G252" s="113">
        <v>1</v>
      </c>
      <c r="H252" s="113">
        <v>2.31</v>
      </c>
      <c r="I252" s="110" t="s">
        <v>48</v>
      </c>
      <c r="J252" s="110" t="s">
        <v>259</v>
      </c>
      <c r="K252" s="114" t="s">
        <v>1741</v>
      </c>
      <c r="L252" s="115" t="s">
        <v>1742</v>
      </c>
    </row>
    <row r="253" spans="2:12" x14ac:dyDescent="0.2">
      <c r="B253" s="116" t="s">
        <v>315</v>
      </c>
      <c r="C253" s="101" t="s">
        <v>1748</v>
      </c>
      <c r="D253" s="106">
        <v>2.2999999999999998</v>
      </c>
      <c r="E253" s="107">
        <v>0.29380000000000001</v>
      </c>
      <c r="F253" s="107">
        <v>0.3543</v>
      </c>
      <c r="G253" s="103">
        <v>1</v>
      </c>
      <c r="H253" s="103">
        <v>1</v>
      </c>
      <c r="I253" s="101" t="s">
        <v>48</v>
      </c>
      <c r="J253" s="101" t="s">
        <v>259</v>
      </c>
      <c r="K253" s="102" t="s">
        <v>1741</v>
      </c>
      <c r="L253" s="108" t="s">
        <v>1742</v>
      </c>
    </row>
    <row r="254" spans="2:12" x14ac:dyDescent="0.2">
      <c r="B254" s="105" t="s">
        <v>316</v>
      </c>
      <c r="C254" s="101" t="s">
        <v>1748</v>
      </c>
      <c r="D254" s="106">
        <v>3.1</v>
      </c>
      <c r="E254" s="107">
        <v>0.42680000000000001</v>
      </c>
      <c r="F254" s="107">
        <v>0.51459999999999995</v>
      </c>
      <c r="G254" s="103">
        <v>1</v>
      </c>
      <c r="H254" s="103">
        <v>1.52</v>
      </c>
      <c r="I254" s="101" t="s">
        <v>48</v>
      </c>
      <c r="J254" s="101" t="s">
        <v>259</v>
      </c>
      <c r="K254" s="102" t="s">
        <v>1741</v>
      </c>
      <c r="L254" s="108" t="s">
        <v>1742</v>
      </c>
    </row>
    <row r="255" spans="2:12" x14ac:dyDescent="0.2">
      <c r="B255" s="105" t="s">
        <v>317</v>
      </c>
      <c r="C255" s="101" t="s">
        <v>1748</v>
      </c>
      <c r="D255" s="106">
        <v>4.3</v>
      </c>
      <c r="E255" s="107">
        <v>0.70779999999999998</v>
      </c>
      <c r="F255" s="107">
        <v>0.85350000000000004</v>
      </c>
      <c r="G255" s="103">
        <v>1</v>
      </c>
      <c r="H255" s="103">
        <v>2.31</v>
      </c>
      <c r="I255" s="101" t="s">
        <v>48</v>
      </c>
      <c r="J255" s="101" t="s">
        <v>259</v>
      </c>
      <c r="K255" s="102" t="s">
        <v>1741</v>
      </c>
      <c r="L255" s="108" t="s">
        <v>1742</v>
      </c>
    </row>
    <row r="256" spans="2:12" x14ac:dyDescent="0.2">
      <c r="B256" s="109" t="s">
        <v>318</v>
      </c>
      <c r="C256" s="110" t="s">
        <v>1748</v>
      </c>
      <c r="D256" s="111">
        <v>8.2200000000000006</v>
      </c>
      <c r="E256" s="112">
        <v>1.7437</v>
      </c>
      <c r="F256" s="112">
        <v>2.1025999999999998</v>
      </c>
      <c r="G256" s="113">
        <v>1</v>
      </c>
      <c r="H256" s="113">
        <v>2.31</v>
      </c>
      <c r="I256" s="110" t="s">
        <v>48</v>
      </c>
      <c r="J256" s="110" t="s">
        <v>259</v>
      </c>
      <c r="K256" s="114" t="s">
        <v>1741</v>
      </c>
      <c r="L256" s="115" t="s">
        <v>1742</v>
      </c>
    </row>
    <row r="257" spans="2:12" x14ac:dyDescent="0.2">
      <c r="B257" s="116" t="s">
        <v>319</v>
      </c>
      <c r="C257" s="101" t="s">
        <v>320</v>
      </c>
      <c r="D257" s="106">
        <v>2.66</v>
      </c>
      <c r="E257" s="107">
        <v>0.40110000000000001</v>
      </c>
      <c r="F257" s="107">
        <v>0.48359999999999997</v>
      </c>
      <c r="G257" s="103">
        <v>1</v>
      </c>
      <c r="H257" s="103">
        <v>1</v>
      </c>
      <c r="I257" s="101" t="s">
        <v>48</v>
      </c>
      <c r="J257" s="101" t="s">
        <v>259</v>
      </c>
      <c r="K257" s="102" t="s">
        <v>1741</v>
      </c>
      <c r="L257" s="108" t="s">
        <v>1742</v>
      </c>
    </row>
    <row r="258" spans="2:12" x14ac:dyDescent="0.2">
      <c r="B258" s="105" t="s">
        <v>321</v>
      </c>
      <c r="C258" s="101" t="s">
        <v>320</v>
      </c>
      <c r="D258" s="106">
        <v>3.49</v>
      </c>
      <c r="E258" s="107">
        <v>0.52610000000000001</v>
      </c>
      <c r="F258" s="107">
        <v>0.63439999999999996</v>
      </c>
      <c r="G258" s="103">
        <v>1</v>
      </c>
      <c r="H258" s="103">
        <v>1.52</v>
      </c>
      <c r="I258" s="101" t="s">
        <v>48</v>
      </c>
      <c r="J258" s="101" t="s">
        <v>259</v>
      </c>
      <c r="K258" s="102" t="s">
        <v>1741</v>
      </c>
      <c r="L258" s="108" t="s">
        <v>1742</v>
      </c>
    </row>
    <row r="259" spans="2:12" x14ac:dyDescent="0.2">
      <c r="B259" s="105" t="s">
        <v>322</v>
      </c>
      <c r="C259" s="101" t="s">
        <v>320</v>
      </c>
      <c r="D259" s="106">
        <v>4.91</v>
      </c>
      <c r="E259" s="107">
        <v>0.79120000000000001</v>
      </c>
      <c r="F259" s="107">
        <v>0.95399999999999996</v>
      </c>
      <c r="G259" s="103">
        <v>1</v>
      </c>
      <c r="H259" s="103">
        <v>2.31</v>
      </c>
      <c r="I259" s="101" t="s">
        <v>48</v>
      </c>
      <c r="J259" s="101" t="s">
        <v>259</v>
      </c>
      <c r="K259" s="102" t="s">
        <v>1741</v>
      </c>
      <c r="L259" s="108" t="s">
        <v>1742</v>
      </c>
    </row>
    <row r="260" spans="2:12" x14ac:dyDescent="0.2">
      <c r="B260" s="109" t="s">
        <v>323</v>
      </c>
      <c r="C260" s="110" t="s">
        <v>320</v>
      </c>
      <c r="D260" s="111">
        <v>7.78</v>
      </c>
      <c r="E260" s="112">
        <v>1.4375</v>
      </c>
      <c r="F260" s="112">
        <v>1.7333000000000001</v>
      </c>
      <c r="G260" s="113">
        <v>1</v>
      </c>
      <c r="H260" s="113">
        <v>2.31</v>
      </c>
      <c r="I260" s="110" t="s">
        <v>48</v>
      </c>
      <c r="J260" s="110" t="s">
        <v>259</v>
      </c>
      <c r="K260" s="114" t="s">
        <v>1741</v>
      </c>
      <c r="L260" s="115" t="s">
        <v>1742</v>
      </c>
    </row>
    <row r="261" spans="2:12" x14ac:dyDescent="0.2">
      <c r="B261" s="116" t="s">
        <v>324</v>
      </c>
      <c r="C261" s="101" t="s">
        <v>325</v>
      </c>
      <c r="D261" s="106">
        <v>2.8</v>
      </c>
      <c r="E261" s="107">
        <v>0.44619999999999999</v>
      </c>
      <c r="F261" s="107">
        <v>0.53800000000000003</v>
      </c>
      <c r="G261" s="103">
        <v>1</v>
      </c>
      <c r="H261" s="103">
        <v>1</v>
      </c>
      <c r="I261" s="101" t="s">
        <v>48</v>
      </c>
      <c r="J261" s="101" t="s">
        <v>259</v>
      </c>
      <c r="K261" s="102" t="s">
        <v>1741</v>
      </c>
      <c r="L261" s="108" t="s">
        <v>1742</v>
      </c>
    </row>
    <row r="262" spans="2:12" x14ac:dyDescent="0.2">
      <c r="B262" s="105" t="s">
        <v>326</v>
      </c>
      <c r="C262" s="101" t="s">
        <v>325</v>
      </c>
      <c r="D262" s="106">
        <v>3.45</v>
      </c>
      <c r="E262" s="107">
        <v>0.56110000000000004</v>
      </c>
      <c r="F262" s="107">
        <v>0.67659999999999998</v>
      </c>
      <c r="G262" s="103">
        <v>1</v>
      </c>
      <c r="H262" s="103">
        <v>1.52</v>
      </c>
      <c r="I262" s="101" t="s">
        <v>48</v>
      </c>
      <c r="J262" s="101" t="s">
        <v>259</v>
      </c>
      <c r="K262" s="102" t="s">
        <v>1741</v>
      </c>
      <c r="L262" s="108" t="s">
        <v>1742</v>
      </c>
    </row>
    <row r="263" spans="2:12" x14ac:dyDescent="0.2">
      <c r="B263" s="105" t="s">
        <v>327</v>
      </c>
      <c r="C263" s="101" t="s">
        <v>325</v>
      </c>
      <c r="D263" s="106">
        <v>4.3899999999999997</v>
      </c>
      <c r="E263" s="107">
        <v>0.7046</v>
      </c>
      <c r="F263" s="107">
        <v>0.84960000000000002</v>
      </c>
      <c r="G263" s="103">
        <v>1</v>
      </c>
      <c r="H263" s="103">
        <v>2.31</v>
      </c>
      <c r="I263" s="101" t="s">
        <v>48</v>
      </c>
      <c r="J263" s="101" t="s">
        <v>259</v>
      </c>
      <c r="K263" s="102" t="s">
        <v>1741</v>
      </c>
      <c r="L263" s="108" t="s">
        <v>1742</v>
      </c>
    </row>
    <row r="264" spans="2:12" x14ac:dyDescent="0.2">
      <c r="B264" s="109" t="s">
        <v>328</v>
      </c>
      <c r="C264" s="110" t="s">
        <v>325</v>
      </c>
      <c r="D264" s="111">
        <v>7.33</v>
      </c>
      <c r="E264" s="112">
        <v>1.3697999999999999</v>
      </c>
      <c r="F264" s="112">
        <v>1.6516999999999999</v>
      </c>
      <c r="G264" s="113">
        <v>1</v>
      </c>
      <c r="H264" s="113">
        <v>2.31</v>
      </c>
      <c r="I264" s="110" t="s">
        <v>48</v>
      </c>
      <c r="J264" s="110" t="s">
        <v>259</v>
      </c>
      <c r="K264" s="114" t="s">
        <v>1741</v>
      </c>
      <c r="L264" s="115" t="s">
        <v>1742</v>
      </c>
    </row>
    <row r="265" spans="2:12" x14ac:dyDescent="0.2">
      <c r="B265" s="116" t="s">
        <v>329</v>
      </c>
      <c r="C265" s="101" t="s">
        <v>330</v>
      </c>
      <c r="D265" s="106">
        <v>2.09</v>
      </c>
      <c r="E265" s="107">
        <v>0.38990000000000002</v>
      </c>
      <c r="F265" s="107">
        <v>0.47010000000000002</v>
      </c>
      <c r="G265" s="103">
        <v>1</v>
      </c>
      <c r="H265" s="103">
        <v>1</v>
      </c>
      <c r="I265" s="101" t="s">
        <v>48</v>
      </c>
      <c r="J265" s="101" t="s">
        <v>259</v>
      </c>
      <c r="K265" s="102" t="s">
        <v>1741</v>
      </c>
      <c r="L265" s="108" t="s">
        <v>1742</v>
      </c>
    </row>
    <row r="266" spans="2:12" x14ac:dyDescent="0.2">
      <c r="B266" s="105" t="s">
        <v>331</v>
      </c>
      <c r="C266" s="101" t="s">
        <v>330</v>
      </c>
      <c r="D266" s="106">
        <v>3.02</v>
      </c>
      <c r="E266" s="107">
        <v>0.55869999999999997</v>
      </c>
      <c r="F266" s="107">
        <v>0.67369999999999997</v>
      </c>
      <c r="G266" s="103">
        <v>1</v>
      </c>
      <c r="H266" s="103">
        <v>1.52</v>
      </c>
      <c r="I266" s="101" t="s">
        <v>48</v>
      </c>
      <c r="J266" s="101" t="s">
        <v>259</v>
      </c>
      <c r="K266" s="102" t="s">
        <v>1741</v>
      </c>
      <c r="L266" s="108" t="s">
        <v>1742</v>
      </c>
    </row>
    <row r="267" spans="2:12" x14ac:dyDescent="0.2">
      <c r="B267" s="105" t="s">
        <v>332</v>
      </c>
      <c r="C267" s="101" t="s">
        <v>330</v>
      </c>
      <c r="D267" s="106">
        <v>3.43</v>
      </c>
      <c r="E267" s="107">
        <v>0.64429999999999998</v>
      </c>
      <c r="F267" s="107">
        <v>0.77690000000000003</v>
      </c>
      <c r="G267" s="103">
        <v>1</v>
      </c>
      <c r="H267" s="103">
        <v>2.31</v>
      </c>
      <c r="I267" s="101" t="s">
        <v>48</v>
      </c>
      <c r="J267" s="101" t="s">
        <v>259</v>
      </c>
      <c r="K267" s="102" t="s">
        <v>1741</v>
      </c>
      <c r="L267" s="108" t="s">
        <v>1742</v>
      </c>
    </row>
    <row r="268" spans="2:12" x14ac:dyDescent="0.2">
      <c r="B268" s="109" t="s">
        <v>333</v>
      </c>
      <c r="C268" s="110" t="s">
        <v>330</v>
      </c>
      <c r="D268" s="111">
        <v>5.1100000000000003</v>
      </c>
      <c r="E268" s="112">
        <v>1.3069</v>
      </c>
      <c r="F268" s="112">
        <v>1.5759000000000001</v>
      </c>
      <c r="G268" s="113">
        <v>1</v>
      </c>
      <c r="H268" s="113">
        <v>2.31</v>
      </c>
      <c r="I268" s="110" t="s">
        <v>48</v>
      </c>
      <c r="J268" s="110" t="s">
        <v>259</v>
      </c>
      <c r="K268" s="114" t="s">
        <v>1741</v>
      </c>
      <c r="L268" s="115" t="s">
        <v>1742</v>
      </c>
    </row>
    <row r="269" spans="2:12" x14ac:dyDescent="0.2">
      <c r="B269" s="116" t="s">
        <v>334</v>
      </c>
      <c r="C269" s="101" t="s">
        <v>1749</v>
      </c>
      <c r="D269" s="106">
        <v>2.9</v>
      </c>
      <c r="E269" s="107">
        <v>0.58089999999999997</v>
      </c>
      <c r="F269" s="107">
        <v>0.70050000000000001</v>
      </c>
      <c r="G269" s="103">
        <v>1</v>
      </c>
      <c r="H269" s="103">
        <v>1</v>
      </c>
      <c r="I269" s="101" t="s">
        <v>48</v>
      </c>
      <c r="J269" s="101" t="s">
        <v>259</v>
      </c>
      <c r="K269" s="102" t="s">
        <v>1741</v>
      </c>
      <c r="L269" s="108" t="s">
        <v>1742</v>
      </c>
    </row>
    <row r="270" spans="2:12" x14ac:dyDescent="0.2">
      <c r="B270" s="105" t="s">
        <v>335</v>
      </c>
      <c r="C270" s="101" t="s">
        <v>1749</v>
      </c>
      <c r="D270" s="106">
        <v>3.8</v>
      </c>
      <c r="E270" s="107">
        <v>0.68889999999999996</v>
      </c>
      <c r="F270" s="107">
        <v>0.83069999999999999</v>
      </c>
      <c r="G270" s="103">
        <v>1</v>
      </c>
      <c r="H270" s="103">
        <v>1.52</v>
      </c>
      <c r="I270" s="101" t="s">
        <v>48</v>
      </c>
      <c r="J270" s="101" t="s">
        <v>259</v>
      </c>
      <c r="K270" s="102" t="s">
        <v>1741</v>
      </c>
      <c r="L270" s="108" t="s">
        <v>1742</v>
      </c>
    </row>
    <row r="271" spans="2:12" x14ac:dyDescent="0.2">
      <c r="B271" s="105" t="s">
        <v>336</v>
      </c>
      <c r="C271" s="101" t="s">
        <v>1749</v>
      </c>
      <c r="D271" s="106">
        <v>6.04</v>
      </c>
      <c r="E271" s="107">
        <v>1.0456000000000001</v>
      </c>
      <c r="F271" s="107">
        <v>1.2607999999999999</v>
      </c>
      <c r="G271" s="103">
        <v>1</v>
      </c>
      <c r="H271" s="103">
        <v>2.31</v>
      </c>
      <c r="I271" s="101" t="s">
        <v>48</v>
      </c>
      <c r="J271" s="101" t="s">
        <v>259</v>
      </c>
      <c r="K271" s="102" t="s">
        <v>1741</v>
      </c>
      <c r="L271" s="108" t="s">
        <v>1742</v>
      </c>
    </row>
    <row r="272" spans="2:12" x14ac:dyDescent="0.2">
      <c r="B272" s="109" t="s">
        <v>337</v>
      </c>
      <c r="C272" s="110" t="s">
        <v>1749</v>
      </c>
      <c r="D272" s="111">
        <v>9.59</v>
      </c>
      <c r="E272" s="112">
        <v>1.8680000000000001</v>
      </c>
      <c r="F272" s="112">
        <v>2.2524000000000002</v>
      </c>
      <c r="G272" s="113">
        <v>1</v>
      </c>
      <c r="H272" s="113">
        <v>2.31</v>
      </c>
      <c r="I272" s="110" t="s">
        <v>48</v>
      </c>
      <c r="J272" s="110" t="s">
        <v>259</v>
      </c>
      <c r="K272" s="114" t="s">
        <v>1741</v>
      </c>
      <c r="L272" s="115" t="s">
        <v>1742</v>
      </c>
    </row>
    <row r="273" spans="2:12" x14ac:dyDescent="0.2">
      <c r="B273" s="116" t="s">
        <v>338</v>
      </c>
      <c r="C273" s="101" t="s">
        <v>1750</v>
      </c>
      <c r="D273" s="106">
        <v>3.08</v>
      </c>
      <c r="E273" s="107">
        <v>0.48170000000000002</v>
      </c>
      <c r="F273" s="107">
        <v>0.58079999999999998</v>
      </c>
      <c r="G273" s="103">
        <v>1</v>
      </c>
      <c r="H273" s="103">
        <v>1</v>
      </c>
      <c r="I273" s="101" t="s">
        <v>48</v>
      </c>
      <c r="J273" s="101" t="s">
        <v>259</v>
      </c>
      <c r="K273" s="102" t="s">
        <v>1741</v>
      </c>
      <c r="L273" s="108" t="s">
        <v>1742</v>
      </c>
    </row>
    <row r="274" spans="2:12" x14ac:dyDescent="0.2">
      <c r="B274" s="105" t="s">
        <v>339</v>
      </c>
      <c r="C274" s="101" t="s">
        <v>1750</v>
      </c>
      <c r="D274" s="106">
        <v>4.1399999999999997</v>
      </c>
      <c r="E274" s="107">
        <v>0.68779999999999997</v>
      </c>
      <c r="F274" s="107">
        <v>0.82940000000000003</v>
      </c>
      <c r="G274" s="103">
        <v>1</v>
      </c>
      <c r="H274" s="103">
        <v>1.52</v>
      </c>
      <c r="I274" s="101" t="s">
        <v>48</v>
      </c>
      <c r="J274" s="101" t="s">
        <v>259</v>
      </c>
      <c r="K274" s="102" t="s">
        <v>1741</v>
      </c>
      <c r="L274" s="108" t="s">
        <v>1742</v>
      </c>
    </row>
    <row r="275" spans="2:12" x14ac:dyDescent="0.2">
      <c r="B275" s="105" t="s">
        <v>340</v>
      </c>
      <c r="C275" s="101" t="s">
        <v>1750</v>
      </c>
      <c r="D275" s="106">
        <v>6.13</v>
      </c>
      <c r="E275" s="107">
        <v>1.0662</v>
      </c>
      <c r="F275" s="107">
        <v>1.2856000000000001</v>
      </c>
      <c r="G275" s="103">
        <v>1</v>
      </c>
      <c r="H275" s="103">
        <v>2.31</v>
      </c>
      <c r="I275" s="101" t="s">
        <v>48</v>
      </c>
      <c r="J275" s="101" t="s">
        <v>259</v>
      </c>
      <c r="K275" s="102" t="s">
        <v>1741</v>
      </c>
      <c r="L275" s="108" t="s">
        <v>1742</v>
      </c>
    </row>
    <row r="276" spans="2:12" x14ac:dyDescent="0.2">
      <c r="B276" s="109" t="s">
        <v>341</v>
      </c>
      <c r="C276" s="110" t="s">
        <v>1750</v>
      </c>
      <c r="D276" s="111">
        <v>9.25</v>
      </c>
      <c r="E276" s="112">
        <v>1.7815000000000001</v>
      </c>
      <c r="F276" s="112">
        <v>2.1480999999999999</v>
      </c>
      <c r="G276" s="113">
        <v>1</v>
      </c>
      <c r="H276" s="113">
        <v>2.31</v>
      </c>
      <c r="I276" s="110" t="s">
        <v>48</v>
      </c>
      <c r="J276" s="110" t="s">
        <v>259</v>
      </c>
      <c r="K276" s="114" t="s">
        <v>1741</v>
      </c>
      <c r="L276" s="115" t="s">
        <v>1742</v>
      </c>
    </row>
    <row r="277" spans="2:12" x14ac:dyDescent="0.2">
      <c r="B277" s="116" t="s">
        <v>342</v>
      </c>
      <c r="C277" s="101" t="s">
        <v>1751</v>
      </c>
      <c r="D277" s="106">
        <v>2.76</v>
      </c>
      <c r="E277" s="107">
        <v>0.49</v>
      </c>
      <c r="F277" s="107">
        <v>0.59079999999999999</v>
      </c>
      <c r="G277" s="103">
        <v>1</v>
      </c>
      <c r="H277" s="103">
        <v>1</v>
      </c>
      <c r="I277" s="101" t="s">
        <v>48</v>
      </c>
      <c r="J277" s="101" t="s">
        <v>259</v>
      </c>
      <c r="K277" s="102" t="s">
        <v>1741</v>
      </c>
      <c r="L277" s="108" t="s">
        <v>1742</v>
      </c>
    </row>
    <row r="278" spans="2:12" x14ac:dyDescent="0.2">
      <c r="B278" s="105" t="s">
        <v>343</v>
      </c>
      <c r="C278" s="101" t="s">
        <v>1751</v>
      </c>
      <c r="D278" s="106">
        <v>3.52</v>
      </c>
      <c r="E278" s="107">
        <v>0.63949999999999996</v>
      </c>
      <c r="F278" s="107">
        <v>0.77110000000000001</v>
      </c>
      <c r="G278" s="103">
        <v>1</v>
      </c>
      <c r="H278" s="103">
        <v>1.52</v>
      </c>
      <c r="I278" s="101" t="s">
        <v>48</v>
      </c>
      <c r="J278" s="101" t="s">
        <v>259</v>
      </c>
      <c r="K278" s="102" t="s">
        <v>1741</v>
      </c>
      <c r="L278" s="108" t="s">
        <v>1742</v>
      </c>
    </row>
    <row r="279" spans="2:12" x14ac:dyDescent="0.2">
      <c r="B279" s="105" t="s">
        <v>344</v>
      </c>
      <c r="C279" s="101" t="s">
        <v>1751</v>
      </c>
      <c r="D279" s="106">
        <v>5.53</v>
      </c>
      <c r="E279" s="107">
        <v>0.96889999999999998</v>
      </c>
      <c r="F279" s="107">
        <v>1.1682999999999999</v>
      </c>
      <c r="G279" s="103">
        <v>1</v>
      </c>
      <c r="H279" s="103">
        <v>2.31</v>
      </c>
      <c r="I279" s="101" t="s">
        <v>48</v>
      </c>
      <c r="J279" s="101" t="s">
        <v>259</v>
      </c>
      <c r="K279" s="102" t="s">
        <v>1741</v>
      </c>
      <c r="L279" s="108" t="s">
        <v>1742</v>
      </c>
    </row>
    <row r="280" spans="2:12" x14ac:dyDescent="0.2">
      <c r="B280" s="109" t="s">
        <v>345</v>
      </c>
      <c r="C280" s="110" t="s">
        <v>1751</v>
      </c>
      <c r="D280" s="111">
        <v>8.9</v>
      </c>
      <c r="E280" s="112">
        <v>1.7591000000000001</v>
      </c>
      <c r="F280" s="112">
        <v>2.1211000000000002</v>
      </c>
      <c r="G280" s="113">
        <v>1</v>
      </c>
      <c r="H280" s="113">
        <v>2.31</v>
      </c>
      <c r="I280" s="110" t="s">
        <v>48</v>
      </c>
      <c r="J280" s="110" t="s">
        <v>259</v>
      </c>
      <c r="K280" s="114" t="s">
        <v>1741</v>
      </c>
      <c r="L280" s="115" t="s">
        <v>1742</v>
      </c>
    </row>
    <row r="281" spans="2:12" x14ac:dyDescent="0.2">
      <c r="B281" s="116" t="s">
        <v>346</v>
      </c>
      <c r="C281" s="101" t="s">
        <v>1752</v>
      </c>
      <c r="D281" s="106">
        <v>2.2999999999999998</v>
      </c>
      <c r="E281" s="107">
        <v>0.45669999999999999</v>
      </c>
      <c r="F281" s="107">
        <v>0.55069999999999997</v>
      </c>
      <c r="G281" s="103">
        <v>1</v>
      </c>
      <c r="H281" s="103">
        <v>1</v>
      </c>
      <c r="I281" s="101" t="s">
        <v>48</v>
      </c>
      <c r="J281" s="101" t="s">
        <v>259</v>
      </c>
      <c r="K281" s="102" t="s">
        <v>1741</v>
      </c>
      <c r="L281" s="108" t="s">
        <v>1742</v>
      </c>
    </row>
    <row r="282" spans="2:12" x14ac:dyDescent="0.2">
      <c r="B282" s="105" t="s">
        <v>347</v>
      </c>
      <c r="C282" s="101" t="s">
        <v>1752</v>
      </c>
      <c r="D282" s="106">
        <v>2.96</v>
      </c>
      <c r="E282" s="107">
        <v>0.5675</v>
      </c>
      <c r="F282" s="107">
        <v>0.68430000000000002</v>
      </c>
      <c r="G282" s="103">
        <v>1</v>
      </c>
      <c r="H282" s="103">
        <v>1.52</v>
      </c>
      <c r="I282" s="101" t="s">
        <v>48</v>
      </c>
      <c r="J282" s="101" t="s">
        <v>259</v>
      </c>
      <c r="K282" s="102" t="s">
        <v>1741</v>
      </c>
      <c r="L282" s="108" t="s">
        <v>1742</v>
      </c>
    </row>
    <row r="283" spans="2:12" x14ac:dyDescent="0.2">
      <c r="B283" s="105" t="s">
        <v>348</v>
      </c>
      <c r="C283" s="101" t="s">
        <v>1752</v>
      </c>
      <c r="D283" s="106">
        <v>4.1100000000000003</v>
      </c>
      <c r="E283" s="107">
        <v>0.73970000000000002</v>
      </c>
      <c r="F283" s="107">
        <v>0.89190000000000003</v>
      </c>
      <c r="G283" s="103">
        <v>1</v>
      </c>
      <c r="H283" s="103">
        <v>2.31</v>
      </c>
      <c r="I283" s="101" t="s">
        <v>48</v>
      </c>
      <c r="J283" s="101" t="s">
        <v>259</v>
      </c>
      <c r="K283" s="102" t="s">
        <v>1741</v>
      </c>
      <c r="L283" s="108" t="s">
        <v>1742</v>
      </c>
    </row>
    <row r="284" spans="2:12" x14ac:dyDescent="0.2">
      <c r="B284" s="109" t="s">
        <v>349</v>
      </c>
      <c r="C284" s="110" t="s">
        <v>1752</v>
      </c>
      <c r="D284" s="111">
        <v>7.12</v>
      </c>
      <c r="E284" s="112">
        <v>1.3312999999999999</v>
      </c>
      <c r="F284" s="112">
        <v>1.6052999999999999</v>
      </c>
      <c r="G284" s="113">
        <v>1</v>
      </c>
      <c r="H284" s="113">
        <v>2.31</v>
      </c>
      <c r="I284" s="110" t="s">
        <v>48</v>
      </c>
      <c r="J284" s="110" t="s">
        <v>259</v>
      </c>
      <c r="K284" s="114" t="s">
        <v>1741</v>
      </c>
      <c r="L284" s="115" t="s">
        <v>1742</v>
      </c>
    </row>
    <row r="285" spans="2:12" x14ac:dyDescent="0.2">
      <c r="B285" s="116" t="s">
        <v>350</v>
      </c>
      <c r="C285" s="101" t="s">
        <v>351</v>
      </c>
      <c r="D285" s="106">
        <v>3.96</v>
      </c>
      <c r="E285" s="107">
        <v>2.5518000000000001</v>
      </c>
      <c r="F285" s="107">
        <v>3.077</v>
      </c>
      <c r="G285" s="103">
        <v>1</v>
      </c>
      <c r="H285" s="103">
        <v>1</v>
      </c>
      <c r="I285" s="101" t="s">
        <v>48</v>
      </c>
      <c r="J285" s="101" t="s">
        <v>352</v>
      </c>
      <c r="K285" s="102" t="s">
        <v>1753</v>
      </c>
      <c r="L285" s="108" t="s">
        <v>1754</v>
      </c>
    </row>
    <row r="286" spans="2:12" x14ac:dyDescent="0.2">
      <c r="B286" s="105" t="s">
        <v>353</v>
      </c>
      <c r="C286" s="101" t="s">
        <v>351</v>
      </c>
      <c r="D286" s="106">
        <v>5.71</v>
      </c>
      <c r="E286" s="107">
        <v>3.2450999999999999</v>
      </c>
      <c r="F286" s="107">
        <v>3.9129999999999998</v>
      </c>
      <c r="G286" s="103">
        <v>1</v>
      </c>
      <c r="H286" s="103">
        <v>1.52</v>
      </c>
      <c r="I286" s="101" t="s">
        <v>48</v>
      </c>
      <c r="J286" s="101" t="s">
        <v>352</v>
      </c>
      <c r="K286" s="102" t="s">
        <v>1753</v>
      </c>
      <c r="L286" s="108" t="s">
        <v>1754</v>
      </c>
    </row>
    <row r="287" spans="2:12" x14ac:dyDescent="0.2">
      <c r="B287" s="105" t="s">
        <v>354</v>
      </c>
      <c r="C287" s="101" t="s">
        <v>351</v>
      </c>
      <c r="D287" s="106">
        <v>10.17</v>
      </c>
      <c r="E287" s="107">
        <v>5.1881000000000004</v>
      </c>
      <c r="F287" s="107">
        <v>6.2557999999999998</v>
      </c>
      <c r="G287" s="103">
        <v>1</v>
      </c>
      <c r="H287" s="103">
        <v>2.31</v>
      </c>
      <c r="I287" s="101" t="s">
        <v>48</v>
      </c>
      <c r="J287" s="101" t="s">
        <v>352</v>
      </c>
      <c r="K287" s="102" t="s">
        <v>1753</v>
      </c>
      <c r="L287" s="108" t="s">
        <v>1754</v>
      </c>
    </row>
    <row r="288" spans="2:12" x14ac:dyDescent="0.2">
      <c r="B288" s="109" t="s">
        <v>355</v>
      </c>
      <c r="C288" s="110" t="s">
        <v>351</v>
      </c>
      <c r="D288" s="111">
        <v>30.53</v>
      </c>
      <c r="E288" s="112">
        <v>12.809799999999999</v>
      </c>
      <c r="F288" s="112">
        <v>15.446099999999999</v>
      </c>
      <c r="G288" s="113">
        <v>1</v>
      </c>
      <c r="H288" s="113">
        <v>2.31</v>
      </c>
      <c r="I288" s="110" t="s">
        <v>48</v>
      </c>
      <c r="J288" s="110" t="s">
        <v>352</v>
      </c>
      <c r="K288" s="114" t="s">
        <v>1753</v>
      </c>
      <c r="L288" s="115" t="s">
        <v>1754</v>
      </c>
    </row>
    <row r="289" spans="2:12" x14ac:dyDescent="0.2">
      <c r="B289" s="116" t="s">
        <v>356</v>
      </c>
      <c r="C289" s="101" t="s">
        <v>357</v>
      </c>
      <c r="D289" s="106">
        <v>11.25</v>
      </c>
      <c r="E289" s="107">
        <v>11.361800000000001</v>
      </c>
      <c r="F289" s="107">
        <v>13.700100000000001</v>
      </c>
      <c r="G289" s="103">
        <v>1</v>
      </c>
      <c r="H289" s="103">
        <v>1</v>
      </c>
      <c r="I289" s="101" t="s">
        <v>48</v>
      </c>
      <c r="J289" s="101" t="s">
        <v>352</v>
      </c>
      <c r="K289" s="102" t="s">
        <v>1753</v>
      </c>
      <c r="L289" s="108" t="s">
        <v>1754</v>
      </c>
    </row>
    <row r="290" spans="2:12" x14ac:dyDescent="0.2">
      <c r="B290" s="105" t="s">
        <v>358</v>
      </c>
      <c r="C290" s="101" t="s">
        <v>357</v>
      </c>
      <c r="D290" s="106">
        <v>15.58</v>
      </c>
      <c r="E290" s="107">
        <v>11.9251</v>
      </c>
      <c r="F290" s="107">
        <v>14.379300000000001</v>
      </c>
      <c r="G290" s="103">
        <v>1</v>
      </c>
      <c r="H290" s="103">
        <v>1.52</v>
      </c>
      <c r="I290" s="101" t="s">
        <v>48</v>
      </c>
      <c r="J290" s="101" t="s">
        <v>352</v>
      </c>
      <c r="K290" s="102" t="s">
        <v>1753</v>
      </c>
      <c r="L290" s="108" t="s">
        <v>1754</v>
      </c>
    </row>
    <row r="291" spans="2:12" x14ac:dyDescent="0.2">
      <c r="B291" s="105" t="s">
        <v>359</v>
      </c>
      <c r="C291" s="101" t="s">
        <v>357</v>
      </c>
      <c r="D291" s="106">
        <v>27.14</v>
      </c>
      <c r="E291" s="107">
        <v>14.8559</v>
      </c>
      <c r="F291" s="107">
        <v>17.9133</v>
      </c>
      <c r="G291" s="103">
        <v>1</v>
      </c>
      <c r="H291" s="103">
        <v>2.31</v>
      </c>
      <c r="I291" s="101" t="s">
        <v>48</v>
      </c>
      <c r="J291" s="101" t="s">
        <v>352</v>
      </c>
      <c r="K291" s="102" t="s">
        <v>1753</v>
      </c>
      <c r="L291" s="108" t="s">
        <v>1754</v>
      </c>
    </row>
    <row r="292" spans="2:12" x14ac:dyDescent="0.2">
      <c r="B292" s="109" t="s">
        <v>360</v>
      </c>
      <c r="C292" s="110" t="s">
        <v>357</v>
      </c>
      <c r="D292" s="111">
        <v>41</v>
      </c>
      <c r="E292" s="112">
        <v>21.9559</v>
      </c>
      <c r="F292" s="112">
        <v>26.474499999999999</v>
      </c>
      <c r="G292" s="113">
        <v>1</v>
      </c>
      <c r="H292" s="113">
        <v>2.31</v>
      </c>
      <c r="I292" s="110" t="s">
        <v>48</v>
      </c>
      <c r="J292" s="110" t="s">
        <v>352</v>
      </c>
      <c r="K292" s="114" t="s">
        <v>1753</v>
      </c>
      <c r="L292" s="115" t="s">
        <v>1754</v>
      </c>
    </row>
    <row r="293" spans="2:12" x14ac:dyDescent="0.2">
      <c r="B293" s="116" t="s">
        <v>361</v>
      </c>
      <c r="C293" s="101" t="s">
        <v>1755</v>
      </c>
      <c r="D293" s="106">
        <v>7.37</v>
      </c>
      <c r="E293" s="107">
        <v>3.5743</v>
      </c>
      <c r="F293" s="107">
        <v>4.3098999999999998</v>
      </c>
      <c r="G293" s="103">
        <v>1</v>
      </c>
      <c r="H293" s="103">
        <v>1</v>
      </c>
      <c r="I293" s="101" t="s">
        <v>48</v>
      </c>
      <c r="J293" s="101" t="s">
        <v>352</v>
      </c>
      <c r="K293" s="102" t="s">
        <v>1753</v>
      </c>
      <c r="L293" s="108" t="s">
        <v>1754</v>
      </c>
    </row>
    <row r="294" spans="2:12" x14ac:dyDescent="0.2">
      <c r="B294" s="105" t="s">
        <v>362</v>
      </c>
      <c r="C294" s="101" t="s">
        <v>1755</v>
      </c>
      <c r="D294" s="106">
        <v>8.86</v>
      </c>
      <c r="E294" s="107">
        <v>4.1554000000000002</v>
      </c>
      <c r="F294" s="107">
        <v>5.0106000000000002</v>
      </c>
      <c r="G294" s="103">
        <v>1</v>
      </c>
      <c r="H294" s="103">
        <v>1.52</v>
      </c>
      <c r="I294" s="101" t="s">
        <v>48</v>
      </c>
      <c r="J294" s="101" t="s">
        <v>352</v>
      </c>
      <c r="K294" s="102" t="s">
        <v>1753</v>
      </c>
      <c r="L294" s="108" t="s">
        <v>1754</v>
      </c>
    </row>
    <row r="295" spans="2:12" x14ac:dyDescent="0.2">
      <c r="B295" s="105" t="s">
        <v>363</v>
      </c>
      <c r="C295" s="101" t="s">
        <v>1755</v>
      </c>
      <c r="D295" s="106">
        <v>12.7</v>
      </c>
      <c r="E295" s="107">
        <v>5.5867000000000004</v>
      </c>
      <c r="F295" s="107">
        <v>6.7365000000000004</v>
      </c>
      <c r="G295" s="103">
        <v>1</v>
      </c>
      <c r="H295" s="103">
        <v>2.31</v>
      </c>
      <c r="I295" s="101" t="s">
        <v>48</v>
      </c>
      <c r="J295" s="101" t="s">
        <v>352</v>
      </c>
      <c r="K295" s="102" t="s">
        <v>1753</v>
      </c>
      <c r="L295" s="108" t="s">
        <v>1754</v>
      </c>
    </row>
    <row r="296" spans="2:12" x14ac:dyDescent="0.2">
      <c r="B296" s="109" t="s">
        <v>364</v>
      </c>
      <c r="C296" s="110" t="s">
        <v>1755</v>
      </c>
      <c r="D296" s="111">
        <v>20.56</v>
      </c>
      <c r="E296" s="112">
        <v>8.7449999999999992</v>
      </c>
      <c r="F296" s="112">
        <v>10.544700000000001</v>
      </c>
      <c r="G296" s="113">
        <v>1</v>
      </c>
      <c r="H296" s="113">
        <v>2.31</v>
      </c>
      <c r="I296" s="110" t="s">
        <v>48</v>
      </c>
      <c r="J296" s="110" t="s">
        <v>352</v>
      </c>
      <c r="K296" s="114" t="s">
        <v>1753</v>
      </c>
      <c r="L296" s="115" t="s">
        <v>1754</v>
      </c>
    </row>
    <row r="297" spans="2:12" x14ac:dyDescent="0.2">
      <c r="B297" s="116" t="s">
        <v>365</v>
      </c>
      <c r="C297" s="101" t="s">
        <v>1756</v>
      </c>
      <c r="D297" s="106">
        <v>5.29</v>
      </c>
      <c r="E297" s="107">
        <v>3.0626000000000002</v>
      </c>
      <c r="F297" s="107">
        <v>3.6928999999999998</v>
      </c>
      <c r="G297" s="103">
        <v>1</v>
      </c>
      <c r="H297" s="103">
        <v>1</v>
      </c>
      <c r="I297" s="101" t="s">
        <v>48</v>
      </c>
      <c r="J297" s="101" t="s">
        <v>352</v>
      </c>
      <c r="K297" s="102" t="s">
        <v>1753</v>
      </c>
      <c r="L297" s="108" t="s">
        <v>1754</v>
      </c>
    </row>
    <row r="298" spans="2:12" x14ac:dyDescent="0.2">
      <c r="B298" s="105" t="s">
        <v>366</v>
      </c>
      <c r="C298" s="101" t="s">
        <v>1756</v>
      </c>
      <c r="D298" s="106">
        <v>6.3</v>
      </c>
      <c r="E298" s="107">
        <v>3.4906000000000001</v>
      </c>
      <c r="F298" s="107">
        <v>4.2089999999999996</v>
      </c>
      <c r="G298" s="103">
        <v>1</v>
      </c>
      <c r="H298" s="103">
        <v>1.52</v>
      </c>
      <c r="I298" s="101" t="s">
        <v>48</v>
      </c>
      <c r="J298" s="101" t="s">
        <v>352</v>
      </c>
      <c r="K298" s="102" t="s">
        <v>1753</v>
      </c>
      <c r="L298" s="108" t="s">
        <v>1754</v>
      </c>
    </row>
    <row r="299" spans="2:12" x14ac:dyDescent="0.2">
      <c r="B299" s="105" t="s">
        <v>367</v>
      </c>
      <c r="C299" s="101" t="s">
        <v>1756</v>
      </c>
      <c r="D299" s="106">
        <v>9.43</v>
      </c>
      <c r="E299" s="107">
        <v>4.6486999999999998</v>
      </c>
      <c r="F299" s="107">
        <v>5.6054000000000004</v>
      </c>
      <c r="G299" s="103">
        <v>1</v>
      </c>
      <c r="H299" s="103">
        <v>2.31</v>
      </c>
      <c r="I299" s="101" t="s">
        <v>48</v>
      </c>
      <c r="J299" s="101" t="s">
        <v>352</v>
      </c>
      <c r="K299" s="102" t="s">
        <v>1753</v>
      </c>
      <c r="L299" s="108" t="s">
        <v>1754</v>
      </c>
    </row>
    <row r="300" spans="2:12" x14ac:dyDescent="0.2">
      <c r="B300" s="109" t="s">
        <v>368</v>
      </c>
      <c r="C300" s="110" t="s">
        <v>1756</v>
      </c>
      <c r="D300" s="111">
        <v>16.239999999999998</v>
      </c>
      <c r="E300" s="112">
        <v>7.2845000000000004</v>
      </c>
      <c r="F300" s="112">
        <v>8.7836999999999996</v>
      </c>
      <c r="G300" s="113">
        <v>1</v>
      </c>
      <c r="H300" s="113">
        <v>2.31</v>
      </c>
      <c r="I300" s="110" t="s">
        <v>48</v>
      </c>
      <c r="J300" s="110" t="s">
        <v>352</v>
      </c>
      <c r="K300" s="114" t="s">
        <v>1753</v>
      </c>
      <c r="L300" s="115" t="s">
        <v>1754</v>
      </c>
    </row>
    <row r="301" spans="2:12" x14ac:dyDescent="0.2">
      <c r="B301" s="116" t="s">
        <v>369</v>
      </c>
      <c r="C301" s="101" t="s">
        <v>1757</v>
      </c>
      <c r="D301" s="106">
        <v>7.17</v>
      </c>
      <c r="E301" s="107">
        <v>3.1722999999999999</v>
      </c>
      <c r="F301" s="107">
        <v>3.8252000000000002</v>
      </c>
      <c r="G301" s="103">
        <v>1</v>
      </c>
      <c r="H301" s="103">
        <v>1</v>
      </c>
      <c r="I301" s="101" t="s">
        <v>48</v>
      </c>
      <c r="J301" s="101" t="s">
        <v>352</v>
      </c>
      <c r="K301" s="102" t="s">
        <v>1753</v>
      </c>
      <c r="L301" s="108" t="s">
        <v>1754</v>
      </c>
    </row>
    <row r="302" spans="2:12" x14ac:dyDescent="0.2">
      <c r="B302" s="105" t="s">
        <v>370</v>
      </c>
      <c r="C302" s="101" t="s">
        <v>1757</v>
      </c>
      <c r="D302" s="106">
        <v>8.81</v>
      </c>
      <c r="E302" s="107">
        <v>3.5598000000000001</v>
      </c>
      <c r="F302" s="107">
        <v>4.2923999999999998</v>
      </c>
      <c r="G302" s="103">
        <v>1</v>
      </c>
      <c r="H302" s="103">
        <v>1.52</v>
      </c>
      <c r="I302" s="101" t="s">
        <v>48</v>
      </c>
      <c r="J302" s="101" t="s">
        <v>352</v>
      </c>
      <c r="K302" s="102" t="s">
        <v>1753</v>
      </c>
      <c r="L302" s="108" t="s">
        <v>1754</v>
      </c>
    </row>
    <row r="303" spans="2:12" x14ac:dyDescent="0.2">
      <c r="B303" s="105" t="s">
        <v>371</v>
      </c>
      <c r="C303" s="101" t="s">
        <v>1757</v>
      </c>
      <c r="D303" s="106">
        <v>11.19</v>
      </c>
      <c r="E303" s="107">
        <v>4.5528000000000004</v>
      </c>
      <c r="F303" s="107">
        <v>5.4897999999999998</v>
      </c>
      <c r="G303" s="103">
        <v>1</v>
      </c>
      <c r="H303" s="103">
        <v>2.31</v>
      </c>
      <c r="I303" s="101" t="s">
        <v>48</v>
      </c>
      <c r="J303" s="101" t="s">
        <v>352</v>
      </c>
      <c r="K303" s="102" t="s">
        <v>1753</v>
      </c>
      <c r="L303" s="108" t="s">
        <v>1754</v>
      </c>
    </row>
    <row r="304" spans="2:12" x14ac:dyDescent="0.2">
      <c r="B304" s="109" t="s">
        <v>372</v>
      </c>
      <c r="C304" s="110" t="s">
        <v>1757</v>
      </c>
      <c r="D304" s="111">
        <v>16.07</v>
      </c>
      <c r="E304" s="112">
        <v>6.8029999999999999</v>
      </c>
      <c r="F304" s="112">
        <v>8.2030999999999992</v>
      </c>
      <c r="G304" s="113">
        <v>1</v>
      </c>
      <c r="H304" s="113">
        <v>2.31</v>
      </c>
      <c r="I304" s="110" t="s">
        <v>48</v>
      </c>
      <c r="J304" s="110" t="s">
        <v>352</v>
      </c>
      <c r="K304" s="114" t="s">
        <v>1753</v>
      </c>
      <c r="L304" s="115" t="s">
        <v>1754</v>
      </c>
    </row>
    <row r="305" spans="2:12" x14ac:dyDescent="0.2">
      <c r="B305" s="116" t="s">
        <v>373</v>
      </c>
      <c r="C305" s="101" t="s">
        <v>1758</v>
      </c>
      <c r="D305" s="106">
        <v>5.57</v>
      </c>
      <c r="E305" s="107">
        <v>2.6343999999999999</v>
      </c>
      <c r="F305" s="107">
        <v>3.1766000000000001</v>
      </c>
      <c r="G305" s="103">
        <v>1</v>
      </c>
      <c r="H305" s="103">
        <v>1</v>
      </c>
      <c r="I305" s="101" t="s">
        <v>48</v>
      </c>
      <c r="J305" s="101" t="s">
        <v>352</v>
      </c>
      <c r="K305" s="102" t="s">
        <v>1753</v>
      </c>
      <c r="L305" s="108" t="s">
        <v>1754</v>
      </c>
    </row>
    <row r="306" spans="2:12" x14ac:dyDescent="0.2">
      <c r="B306" s="105" t="s">
        <v>374</v>
      </c>
      <c r="C306" s="101" t="s">
        <v>1758</v>
      </c>
      <c r="D306" s="106">
        <v>6.71</v>
      </c>
      <c r="E306" s="107">
        <v>3.0398000000000001</v>
      </c>
      <c r="F306" s="107">
        <v>3.6654</v>
      </c>
      <c r="G306" s="103">
        <v>1</v>
      </c>
      <c r="H306" s="103">
        <v>1.52</v>
      </c>
      <c r="I306" s="101" t="s">
        <v>48</v>
      </c>
      <c r="J306" s="101" t="s">
        <v>352</v>
      </c>
      <c r="K306" s="102" t="s">
        <v>1753</v>
      </c>
      <c r="L306" s="108" t="s">
        <v>1754</v>
      </c>
    </row>
    <row r="307" spans="2:12" x14ac:dyDescent="0.2">
      <c r="B307" s="105" t="s">
        <v>375</v>
      </c>
      <c r="C307" s="101" t="s">
        <v>1758</v>
      </c>
      <c r="D307" s="106">
        <v>8.93</v>
      </c>
      <c r="E307" s="107">
        <v>3.827</v>
      </c>
      <c r="F307" s="107">
        <v>4.6146000000000003</v>
      </c>
      <c r="G307" s="103">
        <v>1</v>
      </c>
      <c r="H307" s="103">
        <v>2.31</v>
      </c>
      <c r="I307" s="101" t="s">
        <v>48</v>
      </c>
      <c r="J307" s="101" t="s">
        <v>352</v>
      </c>
      <c r="K307" s="102" t="s">
        <v>1753</v>
      </c>
      <c r="L307" s="108" t="s">
        <v>1754</v>
      </c>
    </row>
    <row r="308" spans="2:12" x14ac:dyDescent="0.2">
      <c r="B308" s="109" t="s">
        <v>376</v>
      </c>
      <c r="C308" s="110" t="s">
        <v>1758</v>
      </c>
      <c r="D308" s="111">
        <v>14.38</v>
      </c>
      <c r="E308" s="112">
        <v>5.9574999999999996</v>
      </c>
      <c r="F308" s="112">
        <v>7.1836000000000002</v>
      </c>
      <c r="G308" s="113">
        <v>1</v>
      </c>
      <c r="H308" s="113">
        <v>2.31</v>
      </c>
      <c r="I308" s="110" t="s">
        <v>48</v>
      </c>
      <c r="J308" s="110" t="s">
        <v>352</v>
      </c>
      <c r="K308" s="114" t="s">
        <v>1753</v>
      </c>
      <c r="L308" s="115" t="s">
        <v>1754</v>
      </c>
    </row>
    <row r="309" spans="2:12" x14ac:dyDescent="0.2">
      <c r="B309" s="116" t="s">
        <v>377</v>
      </c>
      <c r="C309" s="101" t="s">
        <v>1759</v>
      </c>
      <c r="D309" s="106">
        <v>3.93</v>
      </c>
      <c r="E309" s="107">
        <v>2.6335999999999999</v>
      </c>
      <c r="F309" s="107">
        <v>3.1756000000000002</v>
      </c>
      <c r="G309" s="103">
        <v>1</v>
      </c>
      <c r="H309" s="103">
        <v>1</v>
      </c>
      <c r="I309" s="101" t="s">
        <v>48</v>
      </c>
      <c r="J309" s="101" t="s">
        <v>352</v>
      </c>
      <c r="K309" s="102" t="s">
        <v>1753</v>
      </c>
      <c r="L309" s="108" t="s">
        <v>1754</v>
      </c>
    </row>
    <row r="310" spans="2:12" x14ac:dyDescent="0.2">
      <c r="B310" s="105" t="s">
        <v>378</v>
      </c>
      <c r="C310" s="101" t="s">
        <v>1759</v>
      </c>
      <c r="D310" s="106">
        <v>5</v>
      </c>
      <c r="E310" s="107">
        <v>2.7269000000000001</v>
      </c>
      <c r="F310" s="107">
        <v>3.2881</v>
      </c>
      <c r="G310" s="103">
        <v>1</v>
      </c>
      <c r="H310" s="103">
        <v>1.52</v>
      </c>
      <c r="I310" s="101" t="s">
        <v>48</v>
      </c>
      <c r="J310" s="101" t="s">
        <v>352</v>
      </c>
      <c r="K310" s="102" t="s">
        <v>1753</v>
      </c>
      <c r="L310" s="108" t="s">
        <v>1754</v>
      </c>
    </row>
    <row r="311" spans="2:12" x14ac:dyDescent="0.2">
      <c r="B311" s="105" t="s">
        <v>379</v>
      </c>
      <c r="C311" s="101" t="s">
        <v>1759</v>
      </c>
      <c r="D311" s="106">
        <v>8.5500000000000007</v>
      </c>
      <c r="E311" s="107">
        <v>4.2142999999999997</v>
      </c>
      <c r="F311" s="107">
        <v>5.0815999999999999</v>
      </c>
      <c r="G311" s="103">
        <v>1</v>
      </c>
      <c r="H311" s="103">
        <v>2.31</v>
      </c>
      <c r="I311" s="101" t="s">
        <v>48</v>
      </c>
      <c r="J311" s="101" t="s">
        <v>352</v>
      </c>
      <c r="K311" s="102" t="s">
        <v>1753</v>
      </c>
      <c r="L311" s="108" t="s">
        <v>1754</v>
      </c>
    </row>
    <row r="312" spans="2:12" x14ac:dyDescent="0.2">
      <c r="B312" s="109" t="s">
        <v>380</v>
      </c>
      <c r="C312" s="110" t="s">
        <v>1759</v>
      </c>
      <c r="D312" s="111">
        <v>17.010000000000002</v>
      </c>
      <c r="E312" s="112">
        <v>7.3339999999999996</v>
      </c>
      <c r="F312" s="112">
        <v>8.8434000000000008</v>
      </c>
      <c r="G312" s="113">
        <v>1</v>
      </c>
      <c r="H312" s="113">
        <v>2.31</v>
      </c>
      <c r="I312" s="110" t="s">
        <v>48</v>
      </c>
      <c r="J312" s="110" t="s">
        <v>352</v>
      </c>
      <c r="K312" s="114" t="s">
        <v>1753</v>
      </c>
      <c r="L312" s="115" t="s">
        <v>1754</v>
      </c>
    </row>
    <row r="313" spans="2:12" x14ac:dyDescent="0.2">
      <c r="B313" s="116" t="s">
        <v>381</v>
      </c>
      <c r="C313" s="101" t="s">
        <v>382</v>
      </c>
      <c r="D313" s="106">
        <v>2.2000000000000002</v>
      </c>
      <c r="E313" s="107">
        <v>2.4001000000000001</v>
      </c>
      <c r="F313" s="107">
        <v>2.8940000000000001</v>
      </c>
      <c r="G313" s="103">
        <v>1</v>
      </c>
      <c r="H313" s="103">
        <v>1</v>
      </c>
      <c r="I313" s="101" t="s">
        <v>48</v>
      </c>
      <c r="J313" s="101" t="s">
        <v>352</v>
      </c>
      <c r="K313" s="102" t="s">
        <v>1753</v>
      </c>
      <c r="L313" s="108" t="s">
        <v>1754</v>
      </c>
    </row>
    <row r="314" spans="2:12" x14ac:dyDescent="0.2">
      <c r="B314" s="105" t="s">
        <v>383</v>
      </c>
      <c r="C314" s="101" t="s">
        <v>382</v>
      </c>
      <c r="D314" s="106">
        <v>3.39</v>
      </c>
      <c r="E314" s="107">
        <v>2.4424999999999999</v>
      </c>
      <c r="F314" s="107">
        <v>2.9451999999999998</v>
      </c>
      <c r="G314" s="103">
        <v>1</v>
      </c>
      <c r="H314" s="103">
        <v>1.52</v>
      </c>
      <c r="I314" s="101" t="s">
        <v>48</v>
      </c>
      <c r="J314" s="101" t="s">
        <v>352</v>
      </c>
      <c r="K314" s="102" t="s">
        <v>1753</v>
      </c>
      <c r="L314" s="108" t="s">
        <v>1754</v>
      </c>
    </row>
    <row r="315" spans="2:12" x14ac:dyDescent="0.2">
      <c r="B315" s="105" t="s">
        <v>384</v>
      </c>
      <c r="C315" s="101" t="s">
        <v>382</v>
      </c>
      <c r="D315" s="106">
        <v>7.13</v>
      </c>
      <c r="E315" s="107">
        <v>3.3157000000000001</v>
      </c>
      <c r="F315" s="107">
        <v>3.9981</v>
      </c>
      <c r="G315" s="103">
        <v>1</v>
      </c>
      <c r="H315" s="103">
        <v>2.31</v>
      </c>
      <c r="I315" s="101" t="s">
        <v>48</v>
      </c>
      <c r="J315" s="101" t="s">
        <v>352</v>
      </c>
      <c r="K315" s="102" t="s">
        <v>1753</v>
      </c>
      <c r="L315" s="108" t="s">
        <v>1754</v>
      </c>
    </row>
    <row r="316" spans="2:12" x14ac:dyDescent="0.2">
      <c r="B316" s="109" t="s">
        <v>385</v>
      </c>
      <c r="C316" s="110" t="s">
        <v>382</v>
      </c>
      <c r="D316" s="111">
        <v>13.15</v>
      </c>
      <c r="E316" s="112">
        <v>5.2502000000000004</v>
      </c>
      <c r="F316" s="112">
        <v>6.3307000000000002</v>
      </c>
      <c r="G316" s="113">
        <v>1</v>
      </c>
      <c r="H316" s="113">
        <v>2.31</v>
      </c>
      <c r="I316" s="110" t="s">
        <v>48</v>
      </c>
      <c r="J316" s="110" t="s">
        <v>352</v>
      </c>
      <c r="K316" s="114" t="s">
        <v>1753</v>
      </c>
      <c r="L316" s="115" t="s">
        <v>1754</v>
      </c>
    </row>
    <row r="317" spans="2:12" x14ac:dyDescent="0.2">
      <c r="B317" s="116" t="s">
        <v>386</v>
      </c>
      <c r="C317" s="101" t="s">
        <v>1760</v>
      </c>
      <c r="D317" s="106">
        <v>4.3499999999999996</v>
      </c>
      <c r="E317" s="107">
        <v>1.7737000000000001</v>
      </c>
      <c r="F317" s="107">
        <v>2.1387</v>
      </c>
      <c r="G317" s="103">
        <v>1</v>
      </c>
      <c r="H317" s="103">
        <v>1</v>
      </c>
      <c r="I317" s="101" t="s">
        <v>48</v>
      </c>
      <c r="J317" s="101" t="s">
        <v>352</v>
      </c>
      <c r="K317" s="102" t="s">
        <v>1753</v>
      </c>
      <c r="L317" s="108" t="s">
        <v>1754</v>
      </c>
    </row>
    <row r="318" spans="2:12" x14ac:dyDescent="0.2">
      <c r="B318" s="105" t="s">
        <v>387</v>
      </c>
      <c r="C318" s="101" t="s">
        <v>1760</v>
      </c>
      <c r="D318" s="106">
        <v>5.19</v>
      </c>
      <c r="E318" s="107">
        <v>1.8714999999999999</v>
      </c>
      <c r="F318" s="107">
        <v>2.2566999999999999</v>
      </c>
      <c r="G318" s="103">
        <v>1</v>
      </c>
      <c r="H318" s="103">
        <v>1.52</v>
      </c>
      <c r="I318" s="101" t="s">
        <v>48</v>
      </c>
      <c r="J318" s="101" t="s">
        <v>352</v>
      </c>
      <c r="K318" s="102" t="s">
        <v>1753</v>
      </c>
      <c r="L318" s="108" t="s">
        <v>1754</v>
      </c>
    </row>
    <row r="319" spans="2:12" x14ac:dyDescent="0.2">
      <c r="B319" s="105" t="s">
        <v>388</v>
      </c>
      <c r="C319" s="101" t="s">
        <v>1760</v>
      </c>
      <c r="D319" s="106">
        <v>8.67</v>
      </c>
      <c r="E319" s="107">
        <v>2.7088000000000001</v>
      </c>
      <c r="F319" s="107">
        <v>3.2663000000000002</v>
      </c>
      <c r="G319" s="103">
        <v>1</v>
      </c>
      <c r="H319" s="103">
        <v>2.31</v>
      </c>
      <c r="I319" s="101" t="s">
        <v>48</v>
      </c>
      <c r="J319" s="101" t="s">
        <v>352</v>
      </c>
      <c r="K319" s="102" t="s">
        <v>1753</v>
      </c>
      <c r="L319" s="108" t="s">
        <v>1754</v>
      </c>
    </row>
    <row r="320" spans="2:12" x14ac:dyDescent="0.2">
      <c r="B320" s="109" t="s">
        <v>389</v>
      </c>
      <c r="C320" s="110" t="s">
        <v>1760</v>
      </c>
      <c r="D320" s="111">
        <v>14.32</v>
      </c>
      <c r="E320" s="112">
        <v>3.8506</v>
      </c>
      <c r="F320" s="112">
        <v>4.6430999999999996</v>
      </c>
      <c r="G320" s="113">
        <v>1</v>
      </c>
      <c r="H320" s="113">
        <v>2.31</v>
      </c>
      <c r="I320" s="110" t="s">
        <v>48</v>
      </c>
      <c r="J320" s="110" t="s">
        <v>352</v>
      </c>
      <c r="K320" s="114" t="s">
        <v>1753</v>
      </c>
      <c r="L320" s="115" t="s">
        <v>1754</v>
      </c>
    </row>
    <row r="321" spans="2:12" x14ac:dyDescent="0.2">
      <c r="B321" s="116" t="s">
        <v>390</v>
      </c>
      <c r="C321" s="101" t="s">
        <v>1761</v>
      </c>
      <c r="D321" s="106">
        <v>2.5299999999999998</v>
      </c>
      <c r="E321" s="107">
        <v>1.3432999999999999</v>
      </c>
      <c r="F321" s="107">
        <v>1.6197999999999999</v>
      </c>
      <c r="G321" s="103">
        <v>1</v>
      </c>
      <c r="H321" s="103">
        <v>1</v>
      </c>
      <c r="I321" s="101" t="s">
        <v>48</v>
      </c>
      <c r="J321" s="101" t="s">
        <v>352</v>
      </c>
      <c r="K321" s="102" t="s">
        <v>1753</v>
      </c>
      <c r="L321" s="108" t="s">
        <v>1754</v>
      </c>
    </row>
    <row r="322" spans="2:12" x14ac:dyDescent="0.2">
      <c r="B322" s="105" t="s">
        <v>391</v>
      </c>
      <c r="C322" s="101" t="s">
        <v>1761</v>
      </c>
      <c r="D322" s="106">
        <v>3.6</v>
      </c>
      <c r="E322" s="107">
        <v>1.5425</v>
      </c>
      <c r="F322" s="107">
        <v>1.86</v>
      </c>
      <c r="G322" s="103">
        <v>1</v>
      </c>
      <c r="H322" s="103">
        <v>1.52</v>
      </c>
      <c r="I322" s="101" t="s">
        <v>48</v>
      </c>
      <c r="J322" s="101" t="s">
        <v>352</v>
      </c>
      <c r="K322" s="102" t="s">
        <v>1753</v>
      </c>
      <c r="L322" s="108" t="s">
        <v>1754</v>
      </c>
    </row>
    <row r="323" spans="2:12" x14ac:dyDescent="0.2">
      <c r="B323" s="105" t="s">
        <v>392</v>
      </c>
      <c r="C323" s="101" t="s">
        <v>1761</v>
      </c>
      <c r="D323" s="106">
        <v>6.09</v>
      </c>
      <c r="E323" s="107">
        <v>2.0708000000000002</v>
      </c>
      <c r="F323" s="107">
        <v>2.4969999999999999</v>
      </c>
      <c r="G323" s="103">
        <v>1</v>
      </c>
      <c r="H323" s="103">
        <v>2.31</v>
      </c>
      <c r="I323" s="101" t="s">
        <v>48</v>
      </c>
      <c r="J323" s="101" t="s">
        <v>352</v>
      </c>
      <c r="K323" s="102" t="s">
        <v>1753</v>
      </c>
      <c r="L323" s="108" t="s">
        <v>1754</v>
      </c>
    </row>
    <row r="324" spans="2:12" x14ac:dyDescent="0.2">
      <c r="B324" s="109" t="s">
        <v>393</v>
      </c>
      <c r="C324" s="110" t="s">
        <v>1761</v>
      </c>
      <c r="D324" s="111">
        <v>11.15</v>
      </c>
      <c r="E324" s="112">
        <v>3.3201999999999998</v>
      </c>
      <c r="F324" s="112">
        <v>4.0034999999999998</v>
      </c>
      <c r="G324" s="113">
        <v>1</v>
      </c>
      <c r="H324" s="113">
        <v>2.31</v>
      </c>
      <c r="I324" s="110" t="s">
        <v>48</v>
      </c>
      <c r="J324" s="110" t="s">
        <v>352</v>
      </c>
      <c r="K324" s="114" t="s">
        <v>1753</v>
      </c>
      <c r="L324" s="115" t="s">
        <v>1754</v>
      </c>
    </row>
    <row r="325" spans="2:12" x14ac:dyDescent="0.2">
      <c r="B325" s="116" t="s">
        <v>394</v>
      </c>
      <c r="C325" s="101" t="s">
        <v>1762</v>
      </c>
      <c r="D325" s="106">
        <v>2.08</v>
      </c>
      <c r="E325" s="107">
        <v>1.5794999999999999</v>
      </c>
      <c r="F325" s="107">
        <v>1.9046000000000001</v>
      </c>
      <c r="G325" s="103">
        <v>1</v>
      </c>
      <c r="H325" s="103">
        <v>1</v>
      </c>
      <c r="I325" s="101" t="s">
        <v>48</v>
      </c>
      <c r="J325" s="101" t="s">
        <v>352</v>
      </c>
      <c r="K325" s="102" t="s">
        <v>1753</v>
      </c>
      <c r="L325" s="108" t="s">
        <v>1754</v>
      </c>
    </row>
    <row r="326" spans="2:12" x14ac:dyDescent="0.2">
      <c r="B326" s="105" t="s">
        <v>395</v>
      </c>
      <c r="C326" s="101" t="s">
        <v>1762</v>
      </c>
      <c r="D326" s="106">
        <v>2.8</v>
      </c>
      <c r="E326" s="107">
        <v>1.7504</v>
      </c>
      <c r="F326" s="107">
        <v>2.1105999999999998</v>
      </c>
      <c r="G326" s="103">
        <v>1</v>
      </c>
      <c r="H326" s="103">
        <v>1.52</v>
      </c>
      <c r="I326" s="101" t="s">
        <v>48</v>
      </c>
      <c r="J326" s="101" t="s">
        <v>352</v>
      </c>
      <c r="K326" s="102" t="s">
        <v>1753</v>
      </c>
      <c r="L326" s="108" t="s">
        <v>1754</v>
      </c>
    </row>
    <row r="327" spans="2:12" x14ac:dyDescent="0.2">
      <c r="B327" s="105" t="s">
        <v>396</v>
      </c>
      <c r="C327" s="101" t="s">
        <v>1762</v>
      </c>
      <c r="D327" s="106">
        <v>5.0199999999999996</v>
      </c>
      <c r="E327" s="107">
        <v>2.2612000000000001</v>
      </c>
      <c r="F327" s="107">
        <v>2.7265999999999999</v>
      </c>
      <c r="G327" s="103">
        <v>1</v>
      </c>
      <c r="H327" s="103">
        <v>2.31</v>
      </c>
      <c r="I327" s="101" t="s">
        <v>48</v>
      </c>
      <c r="J327" s="101" t="s">
        <v>352</v>
      </c>
      <c r="K327" s="102" t="s">
        <v>1753</v>
      </c>
      <c r="L327" s="108" t="s">
        <v>1754</v>
      </c>
    </row>
    <row r="328" spans="2:12" x14ac:dyDescent="0.2">
      <c r="B328" s="109" t="s">
        <v>397</v>
      </c>
      <c r="C328" s="110" t="s">
        <v>1762</v>
      </c>
      <c r="D328" s="111">
        <v>8.0500000000000007</v>
      </c>
      <c r="E328" s="112">
        <v>3.3711000000000002</v>
      </c>
      <c r="F328" s="112">
        <v>4.0648999999999997</v>
      </c>
      <c r="G328" s="113">
        <v>1</v>
      </c>
      <c r="H328" s="113">
        <v>2.31</v>
      </c>
      <c r="I328" s="110" t="s">
        <v>48</v>
      </c>
      <c r="J328" s="110" t="s">
        <v>352</v>
      </c>
      <c r="K328" s="114" t="s">
        <v>1753</v>
      </c>
      <c r="L328" s="115" t="s">
        <v>1754</v>
      </c>
    </row>
    <row r="329" spans="2:12" x14ac:dyDescent="0.2">
      <c r="B329" s="116" t="s">
        <v>398</v>
      </c>
      <c r="C329" s="101" t="s">
        <v>1763</v>
      </c>
      <c r="D329" s="106">
        <v>1.86</v>
      </c>
      <c r="E329" s="107">
        <v>1.8531</v>
      </c>
      <c r="F329" s="107">
        <v>2.2345000000000002</v>
      </c>
      <c r="G329" s="103">
        <v>1</v>
      </c>
      <c r="H329" s="103">
        <v>1</v>
      </c>
      <c r="I329" s="101" t="s">
        <v>48</v>
      </c>
      <c r="J329" s="101" t="s">
        <v>352</v>
      </c>
      <c r="K329" s="102" t="s">
        <v>1753</v>
      </c>
      <c r="L329" s="108" t="s">
        <v>1754</v>
      </c>
    </row>
    <row r="330" spans="2:12" x14ac:dyDescent="0.2">
      <c r="B330" s="105" t="s">
        <v>399</v>
      </c>
      <c r="C330" s="101" t="s">
        <v>1763</v>
      </c>
      <c r="D330" s="106">
        <v>2.77</v>
      </c>
      <c r="E330" s="107">
        <v>2.0404</v>
      </c>
      <c r="F330" s="107">
        <v>2.4603000000000002</v>
      </c>
      <c r="G330" s="103">
        <v>1</v>
      </c>
      <c r="H330" s="103">
        <v>1.52</v>
      </c>
      <c r="I330" s="101" t="s">
        <v>48</v>
      </c>
      <c r="J330" s="101" t="s">
        <v>352</v>
      </c>
      <c r="K330" s="102" t="s">
        <v>1753</v>
      </c>
      <c r="L330" s="108" t="s">
        <v>1754</v>
      </c>
    </row>
    <row r="331" spans="2:12" x14ac:dyDescent="0.2">
      <c r="B331" s="105" t="s">
        <v>400</v>
      </c>
      <c r="C331" s="101" t="s">
        <v>1763</v>
      </c>
      <c r="D331" s="106">
        <v>5.99</v>
      </c>
      <c r="E331" s="107">
        <v>2.5608</v>
      </c>
      <c r="F331" s="107">
        <v>3.0878000000000001</v>
      </c>
      <c r="G331" s="103">
        <v>1</v>
      </c>
      <c r="H331" s="103">
        <v>2.31</v>
      </c>
      <c r="I331" s="101" t="s">
        <v>48</v>
      </c>
      <c r="J331" s="101" t="s">
        <v>352</v>
      </c>
      <c r="K331" s="102" t="s">
        <v>1753</v>
      </c>
      <c r="L331" s="108" t="s">
        <v>1754</v>
      </c>
    </row>
    <row r="332" spans="2:12" x14ac:dyDescent="0.2">
      <c r="B332" s="109" t="s">
        <v>401</v>
      </c>
      <c r="C332" s="110" t="s">
        <v>1763</v>
      </c>
      <c r="D332" s="111">
        <v>9.67</v>
      </c>
      <c r="E332" s="112">
        <v>3.7955999999999999</v>
      </c>
      <c r="F332" s="112">
        <v>4.5766999999999998</v>
      </c>
      <c r="G332" s="113">
        <v>1</v>
      </c>
      <c r="H332" s="113">
        <v>2.31</v>
      </c>
      <c r="I332" s="110" t="s">
        <v>48</v>
      </c>
      <c r="J332" s="110" t="s">
        <v>352</v>
      </c>
      <c r="K332" s="114" t="s">
        <v>1753</v>
      </c>
      <c r="L332" s="115" t="s">
        <v>1754</v>
      </c>
    </row>
    <row r="333" spans="2:12" x14ac:dyDescent="0.2">
      <c r="B333" s="116" t="s">
        <v>402</v>
      </c>
      <c r="C333" s="101" t="s">
        <v>1764</v>
      </c>
      <c r="D333" s="106">
        <v>2.39</v>
      </c>
      <c r="E333" s="107">
        <v>1.4528000000000001</v>
      </c>
      <c r="F333" s="107">
        <v>1.7518</v>
      </c>
      <c r="G333" s="103">
        <v>1</v>
      </c>
      <c r="H333" s="103">
        <v>1</v>
      </c>
      <c r="I333" s="101" t="s">
        <v>48</v>
      </c>
      <c r="J333" s="101" t="s">
        <v>352</v>
      </c>
      <c r="K333" s="102" t="s">
        <v>1753</v>
      </c>
      <c r="L333" s="108" t="s">
        <v>1754</v>
      </c>
    </row>
    <row r="334" spans="2:12" x14ac:dyDescent="0.2">
      <c r="B334" s="105" t="s">
        <v>403</v>
      </c>
      <c r="C334" s="101" t="s">
        <v>1764</v>
      </c>
      <c r="D334" s="106">
        <v>3.28</v>
      </c>
      <c r="E334" s="107">
        <v>1.8093999999999999</v>
      </c>
      <c r="F334" s="107">
        <v>2.1818</v>
      </c>
      <c r="G334" s="103">
        <v>1</v>
      </c>
      <c r="H334" s="103">
        <v>1.52</v>
      </c>
      <c r="I334" s="101" t="s">
        <v>48</v>
      </c>
      <c r="J334" s="101" t="s">
        <v>352</v>
      </c>
      <c r="K334" s="102" t="s">
        <v>1753</v>
      </c>
      <c r="L334" s="108" t="s">
        <v>1754</v>
      </c>
    </row>
    <row r="335" spans="2:12" x14ac:dyDescent="0.2">
      <c r="B335" s="105" t="s">
        <v>404</v>
      </c>
      <c r="C335" s="101" t="s">
        <v>1764</v>
      </c>
      <c r="D335" s="106">
        <v>6.05</v>
      </c>
      <c r="E335" s="107">
        <v>2.7366000000000001</v>
      </c>
      <c r="F335" s="107">
        <v>3.2997999999999998</v>
      </c>
      <c r="G335" s="103">
        <v>1</v>
      </c>
      <c r="H335" s="103">
        <v>2.31</v>
      </c>
      <c r="I335" s="101" t="s">
        <v>48</v>
      </c>
      <c r="J335" s="101" t="s">
        <v>352</v>
      </c>
      <c r="K335" s="102" t="s">
        <v>1753</v>
      </c>
      <c r="L335" s="108" t="s">
        <v>1754</v>
      </c>
    </row>
    <row r="336" spans="2:12" x14ac:dyDescent="0.2">
      <c r="B336" s="109" t="s">
        <v>405</v>
      </c>
      <c r="C336" s="110" t="s">
        <v>1764</v>
      </c>
      <c r="D336" s="111">
        <v>12.24</v>
      </c>
      <c r="E336" s="112">
        <v>4.6999000000000004</v>
      </c>
      <c r="F336" s="112">
        <v>5.6672000000000002</v>
      </c>
      <c r="G336" s="113">
        <v>1</v>
      </c>
      <c r="H336" s="113">
        <v>2.31</v>
      </c>
      <c r="I336" s="110" t="s">
        <v>48</v>
      </c>
      <c r="J336" s="110" t="s">
        <v>352</v>
      </c>
      <c r="K336" s="114" t="s">
        <v>1753</v>
      </c>
      <c r="L336" s="115" t="s">
        <v>1754</v>
      </c>
    </row>
    <row r="337" spans="2:12" x14ac:dyDescent="0.2">
      <c r="B337" s="116" t="s">
        <v>406</v>
      </c>
      <c r="C337" s="101" t="s">
        <v>1765</v>
      </c>
      <c r="D337" s="106">
        <v>2.7</v>
      </c>
      <c r="E337" s="107">
        <v>1.1678999999999999</v>
      </c>
      <c r="F337" s="107">
        <v>1.4083000000000001</v>
      </c>
      <c r="G337" s="103">
        <v>1</v>
      </c>
      <c r="H337" s="103">
        <v>1</v>
      </c>
      <c r="I337" s="101" t="s">
        <v>48</v>
      </c>
      <c r="J337" s="101" t="s">
        <v>352</v>
      </c>
      <c r="K337" s="102" t="s">
        <v>1753</v>
      </c>
      <c r="L337" s="108" t="s">
        <v>1754</v>
      </c>
    </row>
    <row r="338" spans="2:12" x14ac:dyDescent="0.2">
      <c r="B338" s="105" t="s">
        <v>407</v>
      </c>
      <c r="C338" s="101" t="s">
        <v>1765</v>
      </c>
      <c r="D338" s="106">
        <v>4.3600000000000003</v>
      </c>
      <c r="E338" s="107">
        <v>1.5745</v>
      </c>
      <c r="F338" s="107">
        <v>1.8985000000000001</v>
      </c>
      <c r="G338" s="103">
        <v>1</v>
      </c>
      <c r="H338" s="103">
        <v>1.52</v>
      </c>
      <c r="I338" s="101" t="s">
        <v>48</v>
      </c>
      <c r="J338" s="101" t="s">
        <v>352</v>
      </c>
      <c r="K338" s="102" t="s">
        <v>1753</v>
      </c>
      <c r="L338" s="108" t="s">
        <v>1754</v>
      </c>
    </row>
    <row r="339" spans="2:12" x14ac:dyDescent="0.2">
      <c r="B339" s="105" t="s">
        <v>408</v>
      </c>
      <c r="C339" s="101" t="s">
        <v>1765</v>
      </c>
      <c r="D339" s="106">
        <v>6.09</v>
      </c>
      <c r="E339" s="107">
        <v>2.3372000000000002</v>
      </c>
      <c r="F339" s="107">
        <v>2.8182</v>
      </c>
      <c r="G339" s="103">
        <v>1</v>
      </c>
      <c r="H339" s="103">
        <v>2.31</v>
      </c>
      <c r="I339" s="101" t="s">
        <v>48</v>
      </c>
      <c r="J339" s="101" t="s">
        <v>352</v>
      </c>
      <c r="K339" s="102" t="s">
        <v>1753</v>
      </c>
      <c r="L339" s="108" t="s">
        <v>1754</v>
      </c>
    </row>
    <row r="340" spans="2:12" x14ac:dyDescent="0.2">
      <c r="B340" s="109" t="s">
        <v>409</v>
      </c>
      <c r="C340" s="110" t="s">
        <v>1765</v>
      </c>
      <c r="D340" s="111">
        <v>9.5500000000000007</v>
      </c>
      <c r="E340" s="112">
        <v>3.0142000000000002</v>
      </c>
      <c r="F340" s="112">
        <v>3.6345000000000001</v>
      </c>
      <c r="G340" s="113">
        <v>1</v>
      </c>
      <c r="H340" s="113">
        <v>2.31</v>
      </c>
      <c r="I340" s="110" t="s">
        <v>48</v>
      </c>
      <c r="J340" s="110" t="s">
        <v>352</v>
      </c>
      <c r="K340" s="114" t="s">
        <v>1753</v>
      </c>
      <c r="L340" s="115" t="s">
        <v>1754</v>
      </c>
    </row>
    <row r="341" spans="2:12" x14ac:dyDescent="0.2">
      <c r="B341" s="116" t="s">
        <v>410</v>
      </c>
      <c r="C341" s="101" t="s">
        <v>411</v>
      </c>
      <c r="D341" s="106">
        <v>2.02</v>
      </c>
      <c r="E341" s="107">
        <v>4.1935000000000002</v>
      </c>
      <c r="F341" s="107">
        <v>5.0564999999999998</v>
      </c>
      <c r="G341" s="103">
        <v>1</v>
      </c>
      <c r="H341" s="103">
        <v>1</v>
      </c>
      <c r="I341" s="101" t="s">
        <v>48</v>
      </c>
      <c r="J341" s="101" t="s">
        <v>352</v>
      </c>
      <c r="K341" s="102" t="s">
        <v>1753</v>
      </c>
      <c r="L341" s="108" t="s">
        <v>1754</v>
      </c>
    </row>
    <row r="342" spans="2:12" x14ac:dyDescent="0.2">
      <c r="B342" s="105" t="s">
        <v>412</v>
      </c>
      <c r="C342" s="101" t="s">
        <v>411</v>
      </c>
      <c r="D342" s="106">
        <v>4.59</v>
      </c>
      <c r="E342" s="107">
        <v>4.9429999999999996</v>
      </c>
      <c r="F342" s="107">
        <v>5.9603000000000002</v>
      </c>
      <c r="G342" s="103">
        <v>1</v>
      </c>
      <c r="H342" s="103">
        <v>1.52</v>
      </c>
      <c r="I342" s="101" t="s">
        <v>48</v>
      </c>
      <c r="J342" s="101" t="s">
        <v>352</v>
      </c>
      <c r="K342" s="102" t="s">
        <v>1753</v>
      </c>
      <c r="L342" s="108" t="s">
        <v>1754</v>
      </c>
    </row>
    <row r="343" spans="2:12" x14ac:dyDescent="0.2">
      <c r="B343" s="105" t="s">
        <v>413</v>
      </c>
      <c r="C343" s="101" t="s">
        <v>411</v>
      </c>
      <c r="D343" s="106">
        <v>6.76</v>
      </c>
      <c r="E343" s="107">
        <v>5.1420000000000003</v>
      </c>
      <c r="F343" s="107">
        <v>6.2001999999999997</v>
      </c>
      <c r="G343" s="103">
        <v>1</v>
      </c>
      <c r="H343" s="103">
        <v>2.31</v>
      </c>
      <c r="I343" s="101" t="s">
        <v>48</v>
      </c>
      <c r="J343" s="101" t="s">
        <v>352</v>
      </c>
      <c r="K343" s="102" t="s">
        <v>1753</v>
      </c>
      <c r="L343" s="108" t="s">
        <v>1754</v>
      </c>
    </row>
    <row r="344" spans="2:12" x14ac:dyDescent="0.2">
      <c r="B344" s="109" t="s">
        <v>414</v>
      </c>
      <c r="C344" s="110" t="s">
        <v>411</v>
      </c>
      <c r="D344" s="111">
        <v>9.7799999999999994</v>
      </c>
      <c r="E344" s="112">
        <v>6.9808000000000003</v>
      </c>
      <c r="F344" s="112">
        <v>8.4175000000000004</v>
      </c>
      <c r="G344" s="113">
        <v>1</v>
      </c>
      <c r="H344" s="113">
        <v>2.31</v>
      </c>
      <c r="I344" s="110" t="s">
        <v>48</v>
      </c>
      <c r="J344" s="110" t="s">
        <v>352</v>
      </c>
      <c r="K344" s="114" t="s">
        <v>1753</v>
      </c>
      <c r="L344" s="115" t="s">
        <v>1754</v>
      </c>
    </row>
    <row r="345" spans="2:12" x14ac:dyDescent="0.2">
      <c r="B345" s="116" t="s">
        <v>415</v>
      </c>
      <c r="C345" s="101" t="s">
        <v>416</v>
      </c>
      <c r="D345" s="106">
        <v>3.09</v>
      </c>
      <c r="E345" s="107">
        <v>2.9327000000000001</v>
      </c>
      <c r="F345" s="107">
        <v>3.5363000000000002</v>
      </c>
      <c r="G345" s="103">
        <v>1</v>
      </c>
      <c r="H345" s="103">
        <v>1</v>
      </c>
      <c r="I345" s="101" t="s">
        <v>48</v>
      </c>
      <c r="J345" s="101" t="s">
        <v>352</v>
      </c>
      <c r="K345" s="102" t="s">
        <v>1753</v>
      </c>
      <c r="L345" s="108" t="s">
        <v>1754</v>
      </c>
    </row>
    <row r="346" spans="2:12" x14ac:dyDescent="0.2">
      <c r="B346" s="105" t="s">
        <v>417</v>
      </c>
      <c r="C346" s="101" t="s">
        <v>416</v>
      </c>
      <c r="D346" s="106">
        <v>4.5199999999999996</v>
      </c>
      <c r="E346" s="107">
        <v>3.3372999999999999</v>
      </c>
      <c r="F346" s="107">
        <v>4.0240999999999998</v>
      </c>
      <c r="G346" s="103">
        <v>1</v>
      </c>
      <c r="H346" s="103">
        <v>1.52</v>
      </c>
      <c r="I346" s="101" t="s">
        <v>48</v>
      </c>
      <c r="J346" s="101" t="s">
        <v>352</v>
      </c>
      <c r="K346" s="102" t="s">
        <v>1753</v>
      </c>
      <c r="L346" s="108" t="s">
        <v>1754</v>
      </c>
    </row>
    <row r="347" spans="2:12" x14ac:dyDescent="0.2">
      <c r="B347" s="105" t="s">
        <v>418</v>
      </c>
      <c r="C347" s="101" t="s">
        <v>416</v>
      </c>
      <c r="D347" s="106">
        <v>7.54</v>
      </c>
      <c r="E347" s="107">
        <v>4.0945999999999998</v>
      </c>
      <c r="F347" s="107">
        <v>4.9372999999999996</v>
      </c>
      <c r="G347" s="103">
        <v>1</v>
      </c>
      <c r="H347" s="103">
        <v>2.31</v>
      </c>
      <c r="I347" s="101" t="s">
        <v>48</v>
      </c>
      <c r="J347" s="101" t="s">
        <v>352</v>
      </c>
      <c r="K347" s="102" t="s">
        <v>1753</v>
      </c>
      <c r="L347" s="108" t="s">
        <v>1754</v>
      </c>
    </row>
    <row r="348" spans="2:12" x14ac:dyDescent="0.2">
      <c r="B348" s="109" t="s">
        <v>419</v>
      </c>
      <c r="C348" s="110" t="s">
        <v>416</v>
      </c>
      <c r="D348" s="111">
        <v>13.24</v>
      </c>
      <c r="E348" s="112">
        <v>5.6574</v>
      </c>
      <c r="F348" s="112">
        <v>6.8216999999999999</v>
      </c>
      <c r="G348" s="113">
        <v>1</v>
      </c>
      <c r="H348" s="113">
        <v>2.31</v>
      </c>
      <c r="I348" s="110" t="s">
        <v>48</v>
      </c>
      <c r="J348" s="110" t="s">
        <v>352</v>
      </c>
      <c r="K348" s="114" t="s">
        <v>1753</v>
      </c>
      <c r="L348" s="115" t="s">
        <v>1754</v>
      </c>
    </row>
    <row r="349" spans="2:12" x14ac:dyDescent="0.2">
      <c r="B349" s="116" t="s">
        <v>420</v>
      </c>
      <c r="C349" s="101" t="s">
        <v>421</v>
      </c>
      <c r="D349" s="106">
        <v>2.82</v>
      </c>
      <c r="E349" s="107">
        <v>1.0928</v>
      </c>
      <c r="F349" s="107">
        <v>1.3177000000000001</v>
      </c>
      <c r="G349" s="103">
        <v>1</v>
      </c>
      <c r="H349" s="103">
        <v>1</v>
      </c>
      <c r="I349" s="101" t="s">
        <v>48</v>
      </c>
      <c r="J349" s="101" t="s">
        <v>352</v>
      </c>
      <c r="K349" s="102" t="s">
        <v>1753</v>
      </c>
      <c r="L349" s="108" t="s">
        <v>1754</v>
      </c>
    </row>
    <row r="350" spans="2:12" x14ac:dyDescent="0.2">
      <c r="B350" s="105" t="s">
        <v>422</v>
      </c>
      <c r="C350" s="101" t="s">
        <v>421</v>
      </c>
      <c r="D350" s="106">
        <v>4.74</v>
      </c>
      <c r="E350" s="107">
        <v>1.3913</v>
      </c>
      <c r="F350" s="107">
        <v>1.6776</v>
      </c>
      <c r="G350" s="103">
        <v>1</v>
      </c>
      <c r="H350" s="103">
        <v>1.52</v>
      </c>
      <c r="I350" s="101" t="s">
        <v>48</v>
      </c>
      <c r="J350" s="101" t="s">
        <v>352</v>
      </c>
      <c r="K350" s="102" t="s">
        <v>1753</v>
      </c>
      <c r="L350" s="108" t="s">
        <v>1754</v>
      </c>
    </row>
    <row r="351" spans="2:12" x14ac:dyDescent="0.2">
      <c r="B351" s="105" t="s">
        <v>423</v>
      </c>
      <c r="C351" s="101" t="s">
        <v>421</v>
      </c>
      <c r="D351" s="106">
        <v>8.41</v>
      </c>
      <c r="E351" s="107">
        <v>1.9505999999999999</v>
      </c>
      <c r="F351" s="107">
        <v>2.3519999999999999</v>
      </c>
      <c r="G351" s="103">
        <v>1</v>
      </c>
      <c r="H351" s="103">
        <v>2.31</v>
      </c>
      <c r="I351" s="101" t="s">
        <v>48</v>
      </c>
      <c r="J351" s="101" t="s">
        <v>352</v>
      </c>
      <c r="K351" s="102" t="s">
        <v>1753</v>
      </c>
      <c r="L351" s="108" t="s">
        <v>1754</v>
      </c>
    </row>
    <row r="352" spans="2:12" x14ac:dyDescent="0.2">
      <c r="B352" s="109" t="s">
        <v>424</v>
      </c>
      <c r="C352" s="110" t="s">
        <v>421</v>
      </c>
      <c r="D352" s="111">
        <v>13.41</v>
      </c>
      <c r="E352" s="112">
        <v>3.3875999999999999</v>
      </c>
      <c r="F352" s="112">
        <v>4.0848000000000004</v>
      </c>
      <c r="G352" s="113">
        <v>1</v>
      </c>
      <c r="H352" s="113">
        <v>2.31</v>
      </c>
      <c r="I352" s="110" t="s">
        <v>48</v>
      </c>
      <c r="J352" s="110" t="s">
        <v>352</v>
      </c>
      <c r="K352" s="114" t="s">
        <v>1753</v>
      </c>
      <c r="L352" s="115" t="s">
        <v>1754</v>
      </c>
    </row>
    <row r="353" spans="2:12" x14ac:dyDescent="0.2">
      <c r="B353" s="116" t="s">
        <v>425</v>
      </c>
      <c r="C353" s="101" t="s">
        <v>426</v>
      </c>
      <c r="D353" s="106">
        <v>2.84</v>
      </c>
      <c r="E353" s="107">
        <v>1.2746</v>
      </c>
      <c r="F353" s="107">
        <v>1.5368999999999999</v>
      </c>
      <c r="G353" s="103">
        <v>1</v>
      </c>
      <c r="H353" s="103">
        <v>1</v>
      </c>
      <c r="I353" s="101" t="s">
        <v>48</v>
      </c>
      <c r="J353" s="101" t="s">
        <v>352</v>
      </c>
      <c r="K353" s="102" t="s">
        <v>1753</v>
      </c>
      <c r="L353" s="108" t="s">
        <v>1754</v>
      </c>
    </row>
    <row r="354" spans="2:12" x14ac:dyDescent="0.2">
      <c r="B354" s="105" t="s">
        <v>427</v>
      </c>
      <c r="C354" s="101" t="s">
        <v>426</v>
      </c>
      <c r="D354" s="106">
        <v>5.34</v>
      </c>
      <c r="E354" s="107">
        <v>1.8517999999999999</v>
      </c>
      <c r="F354" s="107">
        <v>2.2328999999999999</v>
      </c>
      <c r="G354" s="103">
        <v>1</v>
      </c>
      <c r="H354" s="103">
        <v>1.52</v>
      </c>
      <c r="I354" s="101" t="s">
        <v>48</v>
      </c>
      <c r="J354" s="101" t="s">
        <v>352</v>
      </c>
      <c r="K354" s="102" t="s">
        <v>1753</v>
      </c>
      <c r="L354" s="108" t="s">
        <v>1754</v>
      </c>
    </row>
    <row r="355" spans="2:12" x14ac:dyDescent="0.2">
      <c r="B355" s="105" t="s">
        <v>428</v>
      </c>
      <c r="C355" s="101" t="s">
        <v>426</v>
      </c>
      <c r="D355" s="106">
        <v>10.039999999999999</v>
      </c>
      <c r="E355" s="107">
        <v>2.9228000000000001</v>
      </c>
      <c r="F355" s="107">
        <v>3.5243000000000002</v>
      </c>
      <c r="G355" s="103">
        <v>1</v>
      </c>
      <c r="H355" s="103">
        <v>2.31</v>
      </c>
      <c r="I355" s="101" t="s">
        <v>48</v>
      </c>
      <c r="J355" s="101" t="s">
        <v>352</v>
      </c>
      <c r="K355" s="102" t="s">
        <v>1753</v>
      </c>
      <c r="L355" s="108" t="s">
        <v>1754</v>
      </c>
    </row>
    <row r="356" spans="2:12" x14ac:dyDescent="0.2">
      <c r="B356" s="109" t="s">
        <v>429</v>
      </c>
      <c r="C356" s="110" t="s">
        <v>426</v>
      </c>
      <c r="D356" s="111">
        <v>15.67</v>
      </c>
      <c r="E356" s="112">
        <v>4.5702999999999996</v>
      </c>
      <c r="F356" s="112">
        <v>5.5109000000000004</v>
      </c>
      <c r="G356" s="113">
        <v>1</v>
      </c>
      <c r="H356" s="113">
        <v>2.31</v>
      </c>
      <c r="I356" s="110" t="s">
        <v>48</v>
      </c>
      <c r="J356" s="110" t="s">
        <v>352</v>
      </c>
      <c r="K356" s="114" t="s">
        <v>1753</v>
      </c>
      <c r="L356" s="115" t="s">
        <v>1754</v>
      </c>
    </row>
    <row r="357" spans="2:12" x14ac:dyDescent="0.2">
      <c r="B357" s="116" t="s">
        <v>430</v>
      </c>
      <c r="C357" s="101" t="s">
        <v>1766</v>
      </c>
      <c r="D357" s="106">
        <v>2.44</v>
      </c>
      <c r="E357" s="107">
        <v>1.7091000000000001</v>
      </c>
      <c r="F357" s="107">
        <v>2.0608</v>
      </c>
      <c r="G357" s="103">
        <v>1</v>
      </c>
      <c r="H357" s="103">
        <v>1</v>
      </c>
      <c r="I357" s="101" t="s">
        <v>48</v>
      </c>
      <c r="J357" s="101" t="s">
        <v>352</v>
      </c>
      <c r="K357" s="102" t="s">
        <v>1753</v>
      </c>
      <c r="L357" s="108" t="s">
        <v>1754</v>
      </c>
    </row>
    <row r="358" spans="2:12" x14ac:dyDescent="0.2">
      <c r="B358" s="105" t="s">
        <v>431</v>
      </c>
      <c r="C358" s="101" t="s">
        <v>1766</v>
      </c>
      <c r="D358" s="106">
        <v>4.41</v>
      </c>
      <c r="E358" s="107">
        <v>1.9175</v>
      </c>
      <c r="F358" s="107">
        <v>2.3121</v>
      </c>
      <c r="G358" s="103">
        <v>1</v>
      </c>
      <c r="H358" s="103">
        <v>1.52</v>
      </c>
      <c r="I358" s="101" t="s">
        <v>48</v>
      </c>
      <c r="J358" s="101" t="s">
        <v>352</v>
      </c>
      <c r="K358" s="102" t="s">
        <v>1753</v>
      </c>
      <c r="L358" s="108" t="s">
        <v>1754</v>
      </c>
    </row>
    <row r="359" spans="2:12" x14ac:dyDescent="0.2">
      <c r="B359" s="105" t="s">
        <v>432</v>
      </c>
      <c r="C359" s="101" t="s">
        <v>1766</v>
      </c>
      <c r="D359" s="106">
        <v>7.42</v>
      </c>
      <c r="E359" s="107">
        <v>2.3488000000000002</v>
      </c>
      <c r="F359" s="107">
        <v>2.8321999999999998</v>
      </c>
      <c r="G359" s="103">
        <v>1</v>
      </c>
      <c r="H359" s="103">
        <v>2.31</v>
      </c>
      <c r="I359" s="101" t="s">
        <v>48</v>
      </c>
      <c r="J359" s="101" t="s">
        <v>352</v>
      </c>
      <c r="K359" s="102" t="s">
        <v>1753</v>
      </c>
      <c r="L359" s="108" t="s">
        <v>1754</v>
      </c>
    </row>
    <row r="360" spans="2:12" x14ac:dyDescent="0.2">
      <c r="B360" s="109" t="s">
        <v>433</v>
      </c>
      <c r="C360" s="110" t="s">
        <v>1766</v>
      </c>
      <c r="D360" s="111">
        <v>14.14</v>
      </c>
      <c r="E360" s="112">
        <v>4.1722000000000001</v>
      </c>
      <c r="F360" s="112">
        <v>5.0308999999999999</v>
      </c>
      <c r="G360" s="113">
        <v>1</v>
      </c>
      <c r="H360" s="113">
        <v>2.31</v>
      </c>
      <c r="I360" s="110" t="s">
        <v>48</v>
      </c>
      <c r="J360" s="110" t="s">
        <v>352</v>
      </c>
      <c r="K360" s="114" t="s">
        <v>1753</v>
      </c>
      <c r="L360" s="115" t="s">
        <v>1754</v>
      </c>
    </row>
    <row r="361" spans="2:12" x14ac:dyDescent="0.2">
      <c r="B361" s="116" t="s">
        <v>434</v>
      </c>
      <c r="C361" s="101" t="s">
        <v>435</v>
      </c>
      <c r="D361" s="106">
        <v>1.47</v>
      </c>
      <c r="E361" s="107">
        <v>3.1987999999999999</v>
      </c>
      <c r="F361" s="107">
        <v>3.8571</v>
      </c>
      <c r="G361" s="103">
        <v>1</v>
      </c>
      <c r="H361" s="103">
        <v>1</v>
      </c>
      <c r="I361" s="101" t="s">
        <v>48</v>
      </c>
      <c r="J361" s="101" t="s">
        <v>352</v>
      </c>
      <c r="K361" s="102" t="s">
        <v>1753</v>
      </c>
      <c r="L361" s="108" t="s">
        <v>1754</v>
      </c>
    </row>
    <row r="362" spans="2:12" x14ac:dyDescent="0.2">
      <c r="B362" s="105" t="s">
        <v>436</v>
      </c>
      <c r="C362" s="101" t="s">
        <v>435</v>
      </c>
      <c r="D362" s="106">
        <v>2</v>
      </c>
      <c r="E362" s="107">
        <v>3.3544</v>
      </c>
      <c r="F362" s="107">
        <v>4.0446999999999997</v>
      </c>
      <c r="G362" s="103">
        <v>1</v>
      </c>
      <c r="H362" s="103">
        <v>1.52</v>
      </c>
      <c r="I362" s="101" t="s">
        <v>48</v>
      </c>
      <c r="J362" s="101" t="s">
        <v>352</v>
      </c>
      <c r="K362" s="102" t="s">
        <v>1753</v>
      </c>
      <c r="L362" s="108" t="s">
        <v>1754</v>
      </c>
    </row>
    <row r="363" spans="2:12" x14ac:dyDescent="0.2">
      <c r="B363" s="105" t="s">
        <v>437</v>
      </c>
      <c r="C363" s="101" t="s">
        <v>435</v>
      </c>
      <c r="D363" s="106">
        <v>4.7300000000000004</v>
      </c>
      <c r="E363" s="107">
        <v>4.0743</v>
      </c>
      <c r="F363" s="107">
        <v>4.9127999999999998</v>
      </c>
      <c r="G363" s="103">
        <v>1</v>
      </c>
      <c r="H363" s="103">
        <v>2.31</v>
      </c>
      <c r="I363" s="101" t="s">
        <v>48</v>
      </c>
      <c r="J363" s="101" t="s">
        <v>352</v>
      </c>
      <c r="K363" s="102" t="s">
        <v>1753</v>
      </c>
      <c r="L363" s="108" t="s">
        <v>1754</v>
      </c>
    </row>
    <row r="364" spans="2:12" x14ac:dyDescent="0.2">
      <c r="B364" s="109" t="s">
        <v>438</v>
      </c>
      <c r="C364" s="110" t="s">
        <v>435</v>
      </c>
      <c r="D364" s="111">
        <v>12.21</v>
      </c>
      <c r="E364" s="112">
        <v>6.0835999999999997</v>
      </c>
      <c r="F364" s="112">
        <v>7.3356000000000003</v>
      </c>
      <c r="G364" s="113">
        <v>1</v>
      </c>
      <c r="H364" s="113">
        <v>2.31</v>
      </c>
      <c r="I364" s="110" t="s">
        <v>48</v>
      </c>
      <c r="J364" s="110" t="s">
        <v>352</v>
      </c>
      <c r="K364" s="114" t="s">
        <v>1753</v>
      </c>
      <c r="L364" s="115" t="s">
        <v>1754</v>
      </c>
    </row>
    <row r="365" spans="2:12" x14ac:dyDescent="0.2">
      <c r="B365" s="116" t="s">
        <v>439</v>
      </c>
      <c r="C365" s="101" t="s">
        <v>440</v>
      </c>
      <c r="D365" s="106">
        <v>2.13</v>
      </c>
      <c r="E365" s="107">
        <v>0.69120000000000004</v>
      </c>
      <c r="F365" s="107">
        <v>0.83350000000000002</v>
      </c>
      <c r="G365" s="103">
        <v>1</v>
      </c>
      <c r="H365" s="103">
        <v>1</v>
      </c>
      <c r="I365" s="101" t="s">
        <v>48</v>
      </c>
      <c r="J365" s="101" t="s">
        <v>352</v>
      </c>
      <c r="K365" s="102" t="s">
        <v>1753</v>
      </c>
      <c r="L365" s="108" t="s">
        <v>1754</v>
      </c>
    </row>
    <row r="366" spans="2:12" x14ac:dyDescent="0.2">
      <c r="B366" s="105" t="s">
        <v>441</v>
      </c>
      <c r="C366" s="101" t="s">
        <v>440</v>
      </c>
      <c r="D366" s="106">
        <v>3.01</v>
      </c>
      <c r="E366" s="107">
        <v>0.76659999999999995</v>
      </c>
      <c r="F366" s="107">
        <v>0.9244</v>
      </c>
      <c r="G366" s="103">
        <v>1</v>
      </c>
      <c r="H366" s="103">
        <v>1.52</v>
      </c>
      <c r="I366" s="101" t="s">
        <v>48</v>
      </c>
      <c r="J366" s="101" t="s">
        <v>352</v>
      </c>
      <c r="K366" s="102" t="s">
        <v>1753</v>
      </c>
      <c r="L366" s="108" t="s">
        <v>1754</v>
      </c>
    </row>
    <row r="367" spans="2:12" x14ac:dyDescent="0.2">
      <c r="B367" s="105" t="s">
        <v>442</v>
      </c>
      <c r="C367" s="101" t="s">
        <v>440</v>
      </c>
      <c r="D367" s="106">
        <v>4.91</v>
      </c>
      <c r="E367" s="107">
        <v>1.0429999999999999</v>
      </c>
      <c r="F367" s="107">
        <v>1.2577</v>
      </c>
      <c r="G367" s="103">
        <v>1</v>
      </c>
      <c r="H367" s="103">
        <v>2.31</v>
      </c>
      <c r="I367" s="101" t="s">
        <v>48</v>
      </c>
      <c r="J367" s="101" t="s">
        <v>352</v>
      </c>
      <c r="K367" s="102" t="s">
        <v>1753</v>
      </c>
      <c r="L367" s="108" t="s">
        <v>1754</v>
      </c>
    </row>
    <row r="368" spans="2:12" x14ac:dyDescent="0.2">
      <c r="B368" s="109" t="s">
        <v>443</v>
      </c>
      <c r="C368" s="110" t="s">
        <v>440</v>
      </c>
      <c r="D368" s="111">
        <v>7.07</v>
      </c>
      <c r="E368" s="112">
        <v>1.7719</v>
      </c>
      <c r="F368" s="112">
        <v>2.1366000000000001</v>
      </c>
      <c r="G368" s="113">
        <v>1</v>
      </c>
      <c r="H368" s="113">
        <v>2.31</v>
      </c>
      <c r="I368" s="110" t="s">
        <v>48</v>
      </c>
      <c r="J368" s="110" t="s">
        <v>352</v>
      </c>
      <c r="K368" s="114" t="s">
        <v>1753</v>
      </c>
      <c r="L368" s="115" t="s">
        <v>1754</v>
      </c>
    </row>
    <row r="369" spans="2:12" x14ac:dyDescent="0.2">
      <c r="B369" s="116" t="s">
        <v>444</v>
      </c>
      <c r="C369" s="101" t="s">
        <v>445</v>
      </c>
      <c r="D369" s="106">
        <v>2.02</v>
      </c>
      <c r="E369" s="107">
        <v>0.8367</v>
      </c>
      <c r="F369" s="107">
        <v>1.0088999999999999</v>
      </c>
      <c r="G369" s="103">
        <v>1</v>
      </c>
      <c r="H369" s="103">
        <v>1</v>
      </c>
      <c r="I369" s="101" t="s">
        <v>48</v>
      </c>
      <c r="J369" s="101" t="s">
        <v>352</v>
      </c>
      <c r="K369" s="102" t="s">
        <v>1753</v>
      </c>
      <c r="L369" s="108" t="s">
        <v>1754</v>
      </c>
    </row>
    <row r="370" spans="2:12" x14ac:dyDescent="0.2">
      <c r="B370" s="105" t="s">
        <v>446</v>
      </c>
      <c r="C370" s="101" t="s">
        <v>445</v>
      </c>
      <c r="D370" s="106">
        <v>2.78</v>
      </c>
      <c r="E370" s="107">
        <v>0.95269999999999999</v>
      </c>
      <c r="F370" s="107">
        <v>1.1488</v>
      </c>
      <c r="G370" s="103">
        <v>1</v>
      </c>
      <c r="H370" s="103">
        <v>1.52</v>
      </c>
      <c r="I370" s="101" t="s">
        <v>48</v>
      </c>
      <c r="J370" s="101" t="s">
        <v>352</v>
      </c>
      <c r="K370" s="102" t="s">
        <v>1753</v>
      </c>
      <c r="L370" s="108" t="s">
        <v>1754</v>
      </c>
    </row>
    <row r="371" spans="2:12" x14ac:dyDescent="0.2">
      <c r="B371" s="105" t="s">
        <v>447</v>
      </c>
      <c r="C371" s="101" t="s">
        <v>445</v>
      </c>
      <c r="D371" s="106">
        <v>4.6900000000000004</v>
      </c>
      <c r="E371" s="107">
        <v>1.3083</v>
      </c>
      <c r="F371" s="107">
        <v>1.5775999999999999</v>
      </c>
      <c r="G371" s="103">
        <v>1</v>
      </c>
      <c r="H371" s="103">
        <v>2.31</v>
      </c>
      <c r="I371" s="101" t="s">
        <v>48</v>
      </c>
      <c r="J371" s="101" t="s">
        <v>352</v>
      </c>
      <c r="K371" s="102" t="s">
        <v>1753</v>
      </c>
      <c r="L371" s="108" t="s">
        <v>1754</v>
      </c>
    </row>
    <row r="372" spans="2:12" x14ac:dyDescent="0.2">
      <c r="B372" s="109" t="s">
        <v>448</v>
      </c>
      <c r="C372" s="110" t="s">
        <v>445</v>
      </c>
      <c r="D372" s="111">
        <v>8.56</v>
      </c>
      <c r="E372" s="112">
        <v>2.3700999999999999</v>
      </c>
      <c r="F372" s="112">
        <v>2.8578999999999999</v>
      </c>
      <c r="G372" s="113">
        <v>1</v>
      </c>
      <c r="H372" s="113">
        <v>2.31</v>
      </c>
      <c r="I372" s="110" t="s">
        <v>48</v>
      </c>
      <c r="J372" s="110" t="s">
        <v>352</v>
      </c>
      <c r="K372" s="114" t="s">
        <v>1753</v>
      </c>
      <c r="L372" s="115" t="s">
        <v>1754</v>
      </c>
    </row>
    <row r="373" spans="2:12" x14ac:dyDescent="0.2">
      <c r="B373" s="116" t="s">
        <v>449</v>
      </c>
      <c r="C373" s="101" t="s">
        <v>450</v>
      </c>
      <c r="D373" s="106">
        <v>2.2999999999999998</v>
      </c>
      <c r="E373" s="107">
        <v>0.88600000000000001</v>
      </c>
      <c r="F373" s="107">
        <v>1.0683</v>
      </c>
      <c r="G373" s="103">
        <v>1</v>
      </c>
      <c r="H373" s="103">
        <v>1</v>
      </c>
      <c r="I373" s="101" t="s">
        <v>48</v>
      </c>
      <c r="J373" s="101" t="s">
        <v>352</v>
      </c>
      <c r="K373" s="102" t="s">
        <v>1753</v>
      </c>
      <c r="L373" s="108" t="s">
        <v>1754</v>
      </c>
    </row>
    <row r="374" spans="2:12" x14ac:dyDescent="0.2">
      <c r="B374" s="105" t="s">
        <v>451</v>
      </c>
      <c r="C374" s="101" t="s">
        <v>450</v>
      </c>
      <c r="D374" s="106">
        <v>4.0999999999999996</v>
      </c>
      <c r="E374" s="107">
        <v>1.0801000000000001</v>
      </c>
      <c r="F374" s="107">
        <v>1.3024</v>
      </c>
      <c r="G374" s="103">
        <v>1</v>
      </c>
      <c r="H374" s="103">
        <v>1.52</v>
      </c>
      <c r="I374" s="101" t="s">
        <v>48</v>
      </c>
      <c r="J374" s="101" t="s">
        <v>352</v>
      </c>
      <c r="K374" s="102" t="s">
        <v>1753</v>
      </c>
      <c r="L374" s="108" t="s">
        <v>1754</v>
      </c>
    </row>
    <row r="375" spans="2:12" x14ac:dyDescent="0.2">
      <c r="B375" s="105" t="s">
        <v>452</v>
      </c>
      <c r="C375" s="101" t="s">
        <v>450</v>
      </c>
      <c r="D375" s="106">
        <v>7.25</v>
      </c>
      <c r="E375" s="107">
        <v>1.5899000000000001</v>
      </c>
      <c r="F375" s="107">
        <v>1.9171</v>
      </c>
      <c r="G375" s="103">
        <v>1</v>
      </c>
      <c r="H375" s="103">
        <v>2.31</v>
      </c>
      <c r="I375" s="101" t="s">
        <v>48</v>
      </c>
      <c r="J375" s="101" t="s">
        <v>352</v>
      </c>
      <c r="K375" s="102" t="s">
        <v>1753</v>
      </c>
      <c r="L375" s="108" t="s">
        <v>1754</v>
      </c>
    </row>
    <row r="376" spans="2:12" x14ac:dyDescent="0.2">
      <c r="B376" s="109" t="s">
        <v>453</v>
      </c>
      <c r="C376" s="110" t="s">
        <v>450</v>
      </c>
      <c r="D376" s="111">
        <v>11.91</v>
      </c>
      <c r="E376" s="112">
        <v>2.8340999999999998</v>
      </c>
      <c r="F376" s="112">
        <v>3.4174000000000002</v>
      </c>
      <c r="G376" s="113">
        <v>1</v>
      </c>
      <c r="H376" s="113">
        <v>2.31</v>
      </c>
      <c r="I376" s="110" t="s">
        <v>48</v>
      </c>
      <c r="J376" s="110" t="s">
        <v>352</v>
      </c>
      <c r="K376" s="114" t="s">
        <v>1753</v>
      </c>
      <c r="L376" s="115" t="s">
        <v>1754</v>
      </c>
    </row>
    <row r="377" spans="2:12" x14ac:dyDescent="0.2">
      <c r="B377" s="116" t="s">
        <v>454</v>
      </c>
      <c r="C377" s="101" t="s">
        <v>1767</v>
      </c>
      <c r="D377" s="106">
        <v>7.17</v>
      </c>
      <c r="E377" s="107">
        <v>0.81030000000000002</v>
      </c>
      <c r="F377" s="107">
        <v>0.97709999999999997</v>
      </c>
      <c r="G377" s="103">
        <v>1</v>
      </c>
      <c r="H377" s="103">
        <v>1</v>
      </c>
      <c r="I377" s="101" t="s">
        <v>48</v>
      </c>
      <c r="J377" s="101" t="s">
        <v>352</v>
      </c>
      <c r="K377" s="102" t="s">
        <v>1753</v>
      </c>
      <c r="L377" s="108" t="s">
        <v>1754</v>
      </c>
    </row>
    <row r="378" spans="2:12" x14ac:dyDescent="0.2">
      <c r="B378" s="105" t="s">
        <v>455</v>
      </c>
      <c r="C378" s="101" t="s">
        <v>1767</v>
      </c>
      <c r="D378" s="106">
        <v>7.9</v>
      </c>
      <c r="E378" s="107">
        <v>0.96089999999999998</v>
      </c>
      <c r="F378" s="107">
        <v>1.1587000000000001</v>
      </c>
      <c r="G378" s="103">
        <v>1</v>
      </c>
      <c r="H378" s="103">
        <v>1.52</v>
      </c>
      <c r="I378" s="101" t="s">
        <v>48</v>
      </c>
      <c r="J378" s="101" t="s">
        <v>352</v>
      </c>
      <c r="K378" s="102" t="s">
        <v>1753</v>
      </c>
      <c r="L378" s="108" t="s">
        <v>1754</v>
      </c>
    </row>
    <row r="379" spans="2:12" x14ac:dyDescent="0.2">
      <c r="B379" s="105" t="s">
        <v>456</v>
      </c>
      <c r="C379" s="101" t="s">
        <v>1767</v>
      </c>
      <c r="D379" s="106">
        <v>9.9</v>
      </c>
      <c r="E379" s="107">
        <v>1.3542000000000001</v>
      </c>
      <c r="F379" s="107">
        <v>1.6329</v>
      </c>
      <c r="G379" s="103">
        <v>1</v>
      </c>
      <c r="H379" s="103">
        <v>2.31</v>
      </c>
      <c r="I379" s="101" t="s">
        <v>48</v>
      </c>
      <c r="J379" s="101" t="s">
        <v>352</v>
      </c>
      <c r="K379" s="102" t="s">
        <v>1753</v>
      </c>
      <c r="L379" s="108" t="s">
        <v>1754</v>
      </c>
    </row>
    <row r="380" spans="2:12" x14ac:dyDescent="0.2">
      <c r="B380" s="109" t="s">
        <v>457</v>
      </c>
      <c r="C380" s="110" t="s">
        <v>1767</v>
      </c>
      <c r="D380" s="111">
        <v>14.7</v>
      </c>
      <c r="E380" s="112">
        <v>2.1259999999999999</v>
      </c>
      <c r="F380" s="112">
        <v>2.5634999999999999</v>
      </c>
      <c r="G380" s="113">
        <v>1</v>
      </c>
      <c r="H380" s="113">
        <v>2.31</v>
      </c>
      <c r="I380" s="110" t="s">
        <v>48</v>
      </c>
      <c r="J380" s="110" t="s">
        <v>352</v>
      </c>
      <c r="K380" s="114" t="s">
        <v>1753</v>
      </c>
      <c r="L380" s="115" t="s">
        <v>1754</v>
      </c>
    </row>
    <row r="381" spans="2:12" x14ac:dyDescent="0.2">
      <c r="B381" s="116" t="s">
        <v>458</v>
      </c>
      <c r="C381" s="101" t="s">
        <v>459</v>
      </c>
      <c r="D381" s="106">
        <v>2.88</v>
      </c>
      <c r="E381" s="107">
        <v>0.44440000000000002</v>
      </c>
      <c r="F381" s="107">
        <v>0.53590000000000004</v>
      </c>
      <c r="G381" s="103">
        <v>1</v>
      </c>
      <c r="H381" s="103">
        <v>1</v>
      </c>
      <c r="I381" s="101" t="s">
        <v>48</v>
      </c>
      <c r="J381" s="101" t="s">
        <v>352</v>
      </c>
      <c r="K381" s="102" t="s">
        <v>1753</v>
      </c>
      <c r="L381" s="108" t="s">
        <v>1754</v>
      </c>
    </row>
    <row r="382" spans="2:12" x14ac:dyDescent="0.2">
      <c r="B382" s="105" t="s">
        <v>460</v>
      </c>
      <c r="C382" s="101" t="s">
        <v>459</v>
      </c>
      <c r="D382" s="106">
        <v>4</v>
      </c>
      <c r="E382" s="107">
        <v>0.59370000000000001</v>
      </c>
      <c r="F382" s="107">
        <v>0.71589999999999998</v>
      </c>
      <c r="G382" s="103">
        <v>1</v>
      </c>
      <c r="H382" s="103">
        <v>1.52</v>
      </c>
      <c r="I382" s="101" t="s">
        <v>48</v>
      </c>
      <c r="J382" s="101" t="s">
        <v>352</v>
      </c>
      <c r="K382" s="102" t="s">
        <v>1753</v>
      </c>
      <c r="L382" s="108" t="s">
        <v>1754</v>
      </c>
    </row>
    <row r="383" spans="2:12" x14ac:dyDescent="0.2">
      <c r="B383" s="105" t="s">
        <v>461</v>
      </c>
      <c r="C383" s="101" t="s">
        <v>459</v>
      </c>
      <c r="D383" s="106">
        <v>5.52</v>
      </c>
      <c r="E383" s="107">
        <v>0.88049999999999995</v>
      </c>
      <c r="F383" s="107">
        <v>1.0617000000000001</v>
      </c>
      <c r="G383" s="103">
        <v>1</v>
      </c>
      <c r="H383" s="103">
        <v>2.31</v>
      </c>
      <c r="I383" s="101" t="s">
        <v>48</v>
      </c>
      <c r="J383" s="101" t="s">
        <v>352</v>
      </c>
      <c r="K383" s="102" t="s">
        <v>1753</v>
      </c>
      <c r="L383" s="108" t="s">
        <v>1754</v>
      </c>
    </row>
    <row r="384" spans="2:12" x14ac:dyDescent="0.2">
      <c r="B384" s="109" t="s">
        <v>462</v>
      </c>
      <c r="C384" s="110" t="s">
        <v>459</v>
      </c>
      <c r="D384" s="111">
        <v>9.16</v>
      </c>
      <c r="E384" s="112">
        <v>1.6512</v>
      </c>
      <c r="F384" s="112">
        <v>1.9910000000000001</v>
      </c>
      <c r="G384" s="113">
        <v>1</v>
      </c>
      <c r="H384" s="113">
        <v>2.31</v>
      </c>
      <c r="I384" s="110" t="s">
        <v>48</v>
      </c>
      <c r="J384" s="110" t="s">
        <v>352</v>
      </c>
      <c r="K384" s="114" t="s">
        <v>1753</v>
      </c>
      <c r="L384" s="115" t="s">
        <v>1754</v>
      </c>
    </row>
    <row r="385" spans="2:12" x14ac:dyDescent="0.2">
      <c r="B385" s="116" t="s">
        <v>463</v>
      </c>
      <c r="C385" s="101" t="s">
        <v>1768</v>
      </c>
      <c r="D385" s="106">
        <v>1.85</v>
      </c>
      <c r="E385" s="107">
        <v>0.39119999999999999</v>
      </c>
      <c r="F385" s="107">
        <v>0.47170000000000001</v>
      </c>
      <c r="G385" s="103">
        <v>1</v>
      </c>
      <c r="H385" s="103">
        <v>1</v>
      </c>
      <c r="I385" s="101" t="s">
        <v>48</v>
      </c>
      <c r="J385" s="101" t="s">
        <v>352</v>
      </c>
      <c r="K385" s="102" t="s">
        <v>1753</v>
      </c>
      <c r="L385" s="108" t="s">
        <v>1754</v>
      </c>
    </row>
    <row r="386" spans="2:12" x14ac:dyDescent="0.2">
      <c r="B386" s="105" t="s">
        <v>464</v>
      </c>
      <c r="C386" s="101" t="s">
        <v>1768</v>
      </c>
      <c r="D386" s="106">
        <v>2.8</v>
      </c>
      <c r="E386" s="107">
        <v>0.50260000000000005</v>
      </c>
      <c r="F386" s="107">
        <v>0.60599999999999998</v>
      </c>
      <c r="G386" s="103">
        <v>1</v>
      </c>
      <c r="H386" s="103">
        <v>1.52</v>
      </c>
      <c r="I386" s="101" t="s">
        <v>48</v>
      </c>
      <c r="J386" s="101" t="s">
        <v>352</v>
      </c>
      <c r="K386" s="102" t="s">
        <v>1753</v>
      </c>
      <c r="L386" s="108" t="s">
        <v>1754</v>
      </c>
    </row>
    <row r="387" spans="2:12" x14ac:dyDescent="0.2">
      <c r="B387" s="105" t="s">
        <v>465</v>
      </c>
      <c r="C387" s="101" t="s">
        <v>1768</v>
      </c>
      <c r="D387" s="106">
        <v>3.29</v>
      </c>
      <c r="E387" s="107">
        <v>0.85250000000000004</v>
      </c>
      <c r="F387" s="107">
        <v>1.0279</v>
      </c>
      <c r="G387" s="103">
        <v>1</v>
      </c>
      <c r="H387" s="103">
        <v>2.31</v>
      </c>
      <c r="I387" s="101" t="s">
        <v>48</v>
      </c>
      <c r="J387" s="101" t="s">
        <v>352</v>
      </c>
      <c r="K387" s="102" t="s">
        <v>1753</v>
      </c>
      <c r="L387" s="108" t="s">
        <v>1754</v>
      </c>
    </row>
    <row r="388" spans="2:12" x14ac:dyDescent="0.2">
      <c r="B388" s="109" t="s">
        <v>466</v>
      </c>
      <c r="C388" s="110" t="s">
        <v>1768</v>
      </c>
      <c r="D388" s="111">
        <v>4.79</v>
      </c>
      <c r="E388" s="112">
        <v>1.6984999999999999</v>
      </c>
      <c r="F388" s="112">
        <v>2.0480999999999998</v>
      </c>
      <c r="G388" s="113">
        <v>1</v>
      </c>
      <c r="H388" s="113">
        <v>2.31</v>
      </c>
      <c r="I388" s="110" t="s">
        <v>48</v>
      </c>
      <c r="J388" s="110" t="s">
        <v>352</v>
      </c>
      <c r="K388" s="114" t="s">
        <v>1753</v>
      </c>
      <c r="L388" s="115" t="s">
        <v>1754</v>
      </c>
    </row>
    <row r="389" spans="2:12" x14ac:dyDescent="0.2">
      <c r="B389" s="116" t="s">
        <v>467</v>
      </c>
      <c r="C389" s="101" t="s">
        <v>1769</v>
      </c>
      <c r="D389" s="106">
        <v>2.76</v>
      </c>
      <c r="E389" s="107">
        <v>0.50360000000000005</v>
      </c>
      <c r="F389" s="107">
        <v>0.60719999999999996</v>
      </c>
      <c r="G389" s="103">
        <v>1</v>
      </c>
      <c r="H389" s="103">
        <v>1</v>
      </c>
      <c r="I389" s="101" t="s">
        <v>48</v>
      </c>
      <c r="J389" s="101" t="s">
        <v>352</v>
      </c>
      <c r="K389" s="102" t="s">
        <v>1753</v>
      </c>
      <c r="L389" s="108" t="s">
        <v>1754</v>
      </c>
    </row>
    <row r="390" spans="2:12" x14ac:dyDescent="0.2">
      <c r="B390" s="105" t="s">
        <v>468</v>
      </c>
      <c r="C390" s="101" t="s">
        <v>1769</v>
      </c>
      <c r="D390" s="106">
        <v>3.72</v>
      </c>
      <c r="E390" s="107">
        <v>0.63670000000000004</v>
      </c>
      <c r="F390" s="107">
        <v>0.76770000000000005</v>
      </c>
      <c r="G390" s="103">
        <v>1</v>
      </c>
      <c r="H390" s="103">
        <v>1.52</v>
      </c>
      <c r="I390" s="101" t="s">
        <v>48</v>
      </c>
      <c r="J390" s="101" t="s">
        <v>352</v>
      </c>
      <c r="K390" s="102" t="s">
        <v>1753</v>
      </c>
      <c r="L390" s="108" t="s">
        <v>1754</v>
      </c>
    </row>
    <row r="391" spans="2:12" x14ac:dyDescent="0.2">
      <c r="B391" s="105" t="s">
        <v>469</v>
      </c>
      <c r="C391" s="101" t="s">
        <v>1769</v>
      </c>
      <c r="D391" s="106">
        <v>4.96</v>
      </c>
      <c r="E391" s="107">
        <v>0.91290000000000004</v>
      </c>
      <c r="F391" s="107">
        <v>1.1008</v>
      </c>
      <c r="G391" s="103">
        <v>1</v>
      </c>
      <c r="H391" s="103">
        <v>2.31</v>
      </c>
      <c r="I391" s="101" t="s">
        <v>48</v>
      </c>
      <c r="J391" s="101" t="s">
        <v>352</v>
      </c>
      <c r="K391" s="102" t="s">
        <v>1753</v>
      </c>
      <c r="L391" s="108" t="s">
        <v>1754</v>
      </c>
    </row>
    <row r="392" spans="2:12" x14ac:dyDescent="0.2">
      <c r="B392" s="109" t="s">
        <v>470</v>
      </c>
      <c r="C392" s="110" t="s">
        <v>1769</v>
      </c>
      <c r="D392" s="111">
        <v>8.39</v>
      </c>
      <c r="E392" s="112">
        <v>1.7271000000000001</v>
      </c>
      <c r="F392" s="112">
        <v>2.0825</v>
      </c>
      <c r="G392" s="113">
        <v>1</v>
      </c>
      <c r="H392" s="113">
        <v>2.31</v>
      </c>
      <c r="I392" s="110" t="s">
        <v>48</v>
      </c>
      <c r="J392" s="110" t="s">
        <v>352</v>
      </c>
      <c r="K392" s="114" t="s">
        <v>1753</v>
      </c>
      <c r="L392" s="115" t="s">
        <v>1754</v>
      </c>
    </row>
    <row r="393" spans="2:12" x14ac:dyDescent="0.2">
      <c r="B393" s="116" t="s">
        <v>471</v>
      </c>
      <c r="C393" s="101" t="s">
        <v>1770</v>
      </c>
      <c r="D393" s="106">
        <v>1.76</v>
      </c>
      <c r="E393" s="107">
        <v>0.47889999999999999</v>
      </c>
      <c r="F393" s="107">
        <v>0.57750000000000001</v>
      </c>
      <c r="G393" s="103">
        <v>1</v>
      </c>
      <c r="H393" s="103">
        <v>1</v>
      </c>
      <c r="I393" s="101" t="s">
        <v>48</v>
      </c>
      <c r="J393" s="101" t="s">
        <v>352</v>
      </c>
      <c r="K393" s="102" t="s">
        <v>1753</v>
      </c>
      <c r="L393" s="108" t="s">
        <v>1754</v>
      </c>
    </row>
    <row r="394" spans="2:12" x14ac:dyDescent="0.2">
      <c r="B394" s="105" t="s">
        <v>472</v>
      </c>
      <c r="C394" s="101" t="s">
        <v>1770</v>
      </c>
      <c r="D394" s="106">
        <v>2.4</v>
      </c>
      <c r="E394" s="107">
        <v>0.54979999999999996</v>
      </c>
      <c r="F394" s="107">
        <v>0.66300000000000003</v>
      </c>
      <c r="G394" s="103">
        <v>1</v>
      </c>
      <c r="H394" s="103">
        <v>1.52</v>
      </c>
      <c r="I394" s="101" t="s">
        <v>48</v>
      </c>
      <c r="J394" s="101" t="s">
        <v>352</v>
      </c>
      <c r="K394" s="102" t="s">
        <v>1753</v>
      </c>
      <c r="L394" s="108" t="s">
        <v>1754</v>
      </c>
    </row>
    <row r="395" spans="2:12" x14ac:dyDescent="0.2">
      <c r="B395" s="105" t="s">
        <v>473</v>
      </c>
      <c r="C395" s="101" t="s">
        <v>1770</v>
      </c>
      <c r="D395" s="106">
        <v>3.6</v>
      </c>
      <c r="E395" s="107">
        <v>0.73270000000000002</v>
      </c>
      <c r="F395" s="107">
        <v>0.88349999999999995</v>
      </c>
      <c r="G395" s="103">
        <v>1</v>
      </c>
      <c r="H395" s="103">
        <v>2.31</v>
      </c>
      <c r="I395" s="101" t="s">
        <v>48</v>
      </c>
      <c r="J395" s="101" t="s">
        <v>352</v>
      </c>
      <c r="K395" s="102" t="s">
        <v>1753</v>
      </c>
      <c r="L395" s="108" t="s">
        <v>1754</v>
      </c>
    </row>
    <row r="396" spans="2:12" x14ac:dyDescent="0.2">
      <c r="B396" s="109" t="s">
        <v>474</v>
      </c>
      <c r="C396" s="110" t="s">
        <v>1770</v>
      </c>
      <c r="D396" s="111">
        <v>6.28</v>
      </c>
      <c r="E396" s="112">
        <v>1.4695</v>
      </c>
      <c r="F396" s="112">
        <v>1.7719</v>
      </c>
      <c r="G396" s="113">
        <v>1</v>
      </c>
      <c r="H396" s="113">
        <v>2.31</v>
      </c>
      <c r="I396" s="110" t="s">
        <v>48</v>
      </c>
      <c r="J396" s="110" t="s">
        <v>352</v>
      </c>
      <c r="K396" s="114" t="s">
        <v>1753</v>
      </c>
      <c r="L396" s="115" t="s">
        <v>1754</v>
      </c>
    </row>
    <row r="397" spans="2:12" x14ac:dyDescent="0.2">
      <c r="B397" s="116" t="s">
        <v>475</v>
      </c>
      <c r="C397" s="101" t="s">
        <v>476</v>
      </c>
      <c r="D397" s="106">
        <v>2.06</v>
      </c>
      <c r="E397" s="107">
        <v>0.4854</v>
      </c>
      <c r="F397" s="107">
        <v>0.58530000000000004</v>
      </c>
      <c r="G397" s="103">
        <v>1</v>
      </c>
      <c r="H397" s="103">
        <v>1</v>
      </c>
      <c r="I397" s="101" t="s">
        <v>48</v>
      </c>
      <c r="J397" s="101" t="s">
        <v>352</v>
      </c>
      <c r="K397" s="102" t="s">
        <v>1753</v>
      </c>
      <c r="L397" s="108" t="s">
        <v>1754</v>
      </c>
    </row>
    <row r="398" spans="2:12" x14ac:dyDescent="0.2">
      <c r="B398" s="105" t="s">
        <v>477</v>
      </c>
      <c r="C398" s="101" t="s">
        <v>476</v>
      </c>
      <c r="D398" s="106">
        <v>2.83</v>
      </c>
      <c r="E398" s="107">
        <v>0.57069999999999999</v>
      </c>
      <c r="F398" s="107">
        <v>0.68820000000000003</v>
      </c>
      <c r="G398" s="103">
        <v>1</v>
      </c>
      <c r="H398" s="103">
        <v>1.52</v>
      </c>
      <c r="I398" s="101" t="s">
        <v>48</v>
      </c>
      <c r="J398" s="101" t="s">
        <v>352</v>
      </c>
      <c r="K398" s="102" t="s">
        <v>1753</v>
      </c>
      <c r="L398" s="108" t="s">
        <v>1754</v>
      </c>
    </row>
    <row r="399" spans="2:12" x14ac:dyDescent="0.2">
      <c r="B399" s="105" t="s">
        <v>478</v>
      </c>
      <c r="C399" s="101" t="s">
        <v>476</v>
      </c>
      <c r="D399" s="106">
        <v>4.32</v>
      </c>
      <c r="E399" s="107">
        <v>0.80759999999999998</v>
      </c>
      <c r="F399" s="107">
        <v>0.9738</v>
      </c>
      <c r="G399" s="103">
        <v>1</v>
      </c>
      <c r="H399" s="103">
        <v>2.31</v>
      </c>
      <c r="I399" s="101" t="s">
        <v>48</v>
      </c>
      <c r="J399" s="101" t="s">
        <v>352</v>
      </c>
      <c r="K399" s="102" t="s">
        <v>1753</v>
      </c>
      <c r="L399" s="108" t="s">
        <v>1754</v>
      </c>
    </row>
    <row r="400" spans="2:12" x14ac:dyDescent="0.2">
      <c r="B400" s="109" t="s">
        <v>479</v>
      </c>
      <c r="C400" s="110" t="s">
        <v>476</v>
      </c>
      <c r="D400" s="111">
        <v>7.83</v>
      </c>
      <c r="E400" s="112">
        <v>1.4710000000000001</v>
      </c>
      <c r="F400" s="112">
        <v>1.7737000000000001</v>
      </c>
      <c r="G400" s="113">
        <v>1</v>
      </c>
      <c r="H400" s="113">
        <v>2.31</v>
      </c>
      <c r="I400" s="110" t="s">
        <v>48</v>
      </c>
      <c r="J400" s="110" t="s">
        <v>352</v>
      </c>
      <c r="K400" s="114" t="s">
        <v>1753</v>
      </c>
      <c r="L400" s="115" t="s">
        <v>1754</v>
      </c>
    </row>
    <row r="401" spans="2:12" x14ac:dyDescent="0.2">
      <c r="B401" s="116" t="s">
        <v>480</v>
      </c>
      <c r="C401" s="101" t="s">
        <v>1771</v>
      </c>
      <c r="D401" s="106">
        <v>2.4</v>
      </c>
      <c r="E401" s="107">
        <v>0.54</v>
      </c>
      <c r="F401" s="107">
        <v>0.65110000000000001</v>
      </c>
      <c r="G401" s="103">
        <v>1</v>
      </c>
      <c r="H401" s="103">
        <v>1</v>
      </c>
      <c r="I401" s="101" t="s">
        <v>48</v>
      </c>
      <c r="J401" s="101" t="s">
        <v>352</v>
      </c>
      <c r="K401" s="102" t="s">
        <v>1753</v>
      </c>
      <c r="L401" s="108" t="s">
        <v>1754</v>
      </c>
    </row>
    <row r="402" spans="2:12" x14ac:dyDescent="0.2">
      <c r="B402" s="105" t="s">
        <v>481</v>
      </c>
      <c r="C402" s="101" t="s">
        <v>1771</v>
      </c>
      <c r="D402" s="106">
        <v>3.69</v>
      </c>
      <c r="E402" s="107">
        <v>0.70279999999999998</v>
      </c>
      <c r="F402" s="107">
        <v>0.84740000000000004</v>
      </c>
      <c r="G402" s="103">
        <v>1</v>
      </c>
      <c r="H402" s="103">
        <v>1.52</v>
      </c>
      <c r="I402" s="101" t="s">
        <v>48</v>
      </c>
      <c r="J402" s="101" t="s">
        <v>352</v>
      </c>
      <c r="K402" s="102" t="s">
        <v>1753</v>
      </c>
      <c r="L402" s="108" t="s">
        <v>1754</v>
      </c>
    </row>
    <row r="403" spans="2:12" x14ac:dyDescent="0.2">
      <c r="B403" s="105" t="s">
        <v>482</v>
      </c>
      <c r="C403" s="101" t="s">
        <v>1771</v>
      </c>
      <c r="D403" s="106">
        <v>5.66</v>
      </c>
      <c r="E403" s="107">
        <v>1.0216000000000001</v>
      </c>
      <c r="F403" s="107">
        <v>1.2318</v>
      </c>
      <c r="G403" s="103">
        <v>1</v>
      </c>
      <c r="H403" s="103">
        <v>2.31</v>
      </c>
      <c r="I403" s="101" t="s">
        <v>48</v>
      </c>
      <c r="J403" s="101" t="s">
        <v>352</v>
      </c>
      <c r="K403" s="102" t="s">
        <v>1753</v>
      </c>
      <c r="L403" s="108" t="s">
        <v>1754</v>
      </c>
    </row>
    <row r="404" spans="2:12" x14ac:dyDescent="0.2">
      <c r="B404" s="109" t="s">
        <v>483</v>
      </c>
      <c r="C404" s="110" t="s">
        <v>1771</v>
      </c>
      <c r="D404" s="111">
        <v>9.64</v>
      </c>
      <c r="E404" s="112">
        <v>1.8369</v>
      </c>
      <c r="F404" s="112">
        <v>2.2149000000000001</v>
      </c>
      <c r="G404" s="113">
        <v>1</v>
      </c>
      <c r="H404" s="113">
        <v>2.31</v>
      </c>
      <c r="I404" s="110" t="s">
        <v>48</v>
      </c>
      <c r="J404" s="110" t="s">
        <v>352</v>
      </c>
      <c r="K404" s="114" t="s">
        <v>1753</v>
      </c>
      <c r="L404" s="115" t="s">
        <v>1754</v>
      </c>
    </row>
    <row r="405" spans="2:12" x14ac:dyDescent="0.2">
      <c r="B405" s="116" t="s">
        <v>484</v>
      </c>
      <c r="C405" s="101" t="s">
        <v>1772</v>
      </c>
      <c r="D405" s="106">
        <v>2.0499999999999998</v>
      </c>
      <c r="E405" s="107">
        <v>0.39729999999999999</v>
      </c>
      <c r="F405" s="107">
        <v>0.47910000000000003</v>
      </c>
      <c r="G405" s="103">
        <v>1</v>
      </c>
      <c r="H405" s="103">
        <v>1</v>
      </c>
      <c r="I405" s="101" t="s">
        <v>48</v>
      </c>
      <c r="J405" s="101" t="s">
        <v>352</v>
      </c>
      <c r="K405" s="102" t="s">
        <v>1753</v>
      </c>
      <c r="L405" s="108" t="s">
        <v>1754</v>
      </c>
    </row>
    <row r="406" spans="2:12" x14ac:dyDescent="0.2">
      <c r="B406" s="105" t="s">
        <v>485</v>
      </c>
      <c r="C406" s="101" t="s">
        <v>1772</v>
      </c>
      <c r="D406" s="106">
        <v>2.85</v>
      </c>
      <c r="E406" s="107">
        <v>0.51129999999999998</v>
      </c>
      <c r="F406" s="107">
        <v>0.61650000000000005</v>
      </c>
      <c r="G406" s="103">
        <v>1</v>
      </c>
      <c r="H406" s="103">
        <v>1.52</v>
      </c>
      <c r="I406" s="101" t="s">
        <v>48</v>
      </c>
      <c r="J406" s="101" t="s">
        <v>352</v>
      </c>
      <c r="K406" s="102" t="s">
        <v>1753</v>
      </c>
      <c r="L406" s="108" t="s">
        <v>1754</v>
      </c>
    </row>
    <row r="407" spans="2:12" x14ac:dyDescent="0.2">
      <c r="B407" s="105" t="s">
        <v>486</v>
      </c>
      <c r="C407" s="101" t="s">
        <v>1772</v>
      </c>
      <c r="D407" s="106">
        <v>4.6900000000000004</v>
      </c>
      <c r="E407" s="107">
        <v>0.7903</v>
      </c>
      <c r="F407" s="107">
        <v>0.95289999999999997</v>
      </c>
      <c r="G407" s="103">
        <v>1</v>
      </c>
      <c r="H407" s="103">
        <v>2.31</v>
      </c>
      <c r="I407" s="101" t="s">
        <v>48</v>
      </c>
      <c r="J407" s="101" t="s">
        <v>352</v>
      </c>
      <c r="K407" s="102" t="s">
        <v>1753</v>
      </c>
      <c r="L407" s="108" t="s">
        <v>1754</v>
      </c>
    </row>
    <row r="408" spans="2:12" x14ac:dyDescent="0.2">
      <c r="B408" s="109" t="s">
        <v>487</v>
      </c>
      <c r="C408" s="110" t="s">
        <v>1772</v>
      </c>
      <c r="D408" s="111">
        <v>7.94</v>
      </c>
      <c r="E408" s="112">
        <v>1.5318000000000001</v>
      </c>
      <c r="F408" s="112">
        <v>1.847</v>
      </c>
      <c r="G408" s="113">
        <v>1</v>
      </c>
      <c r="H408" s="113">
        <v>2.31</v>
      </c>
      <c r="I408" s="110" t="s">
        <v>48</v>
      </c>
      <c r="J408" s="110" t="s">
        <v>352</v>
      </c>
      <c r="K408" s="114" t="s">
        <v>1753</v>
      </c>
      <c r="L408" s="115" t="s">
        <v>1754</v>
      </c>
    </row>
    <row r="409" spans="2:12" x14ac:dyDescent="0.2">
      <c r="B409" s="116" t="s">
        <v>488</v>
      </c>
      <c r="C409" s="101" t="s">
        <v>489</v>
      </c>
      <c r="D409" s="106">
        <v>1.56</v>
      </c>
      <c r="E409" s="107">
        <v>0.50900000000000001</v>
      </c>
      <c r="F409" s="107">
        <v>0.61380000000000001</v>
      </c>
      <c r="G409" s="103">
        <v>1</v>
      </c>
      <c r="H409" s="103">
        <v>1</v>
      </c>
      <c r="I409" s="101" t="s">
        <v>48</v>
      </c>
      <c r="J409" s="101" t="s">
        <v>352</v>
      </c>
      <c r="K409" s="102" t="s">
        <v>1753</v>
      </c>
      <c r="L409" s="108" t="s">
        <v>1754</v>
      </c>
    </row>
    <row r="410" spans="2:12" x14ac:dyDescent="0.2">
      <c r="B410" s="105" t="s">
        <v>490</v>
      </c>
      <c r="C410" s="101" t="s">
        <v>489</v>
      </c>
      <c r="D410" s="106">
        <v>2.14</v>
      </c>
      <c r="E410" s="107">
        <v>0.56759999999999999</v>
      </c>
      <c r="F410" s="107">
        <v>0.68440000000000001</v>
      </c>
      <c r="G410" s="103">
        <v>1</v>
      </c>
      <c r="H410" s="103">
        <v>1.52</v>
      </c>
      <c r="I410" s="101" t="s">
        <v>48</v>
      </c>
      <c r="J410" s="101" t="s">
        <v>352</v>
      </c>
      <c r="K410" s="102" t="s">
        <v>1753</v>
      </c>
      <c r="L410" s="108" t="s">
        <v>1754</v>
      </c>
    </row>
    <row r="411" spans="2:12" x14ac:dyDescent="0.2">
      <c r="B411" s="105" t="s">
        <v>491</v>
      </c>
      <c r="C411" s="101" t="s">
        <v>489</v>
      </c>
      <c r="D411" s="106">
        <v>3.18</v>
      </c>
      <c r="E411" s="107">
        <v>0.70640000000000003</v>
      </c>
      <c r="F411" s="107">
        <v>0.8518</v>
      </c>
      <c r="G411" s="103">
        <v>1</v>
      </c>
      <c r="H411" s="103">
        <v>2.31</v>
      </c>
      <c r="I411" s="101" t="s">
        <v>48</v>
      </c>
      <c r="J411" s="101" t="s">
        <v>352</v>
      </c>
      <c r="K411" s="102" t="s">
        <v>1753</v>
      </c>
      <c r="L411" s="108" t="s">
        <v>1754</v>
      </c>
    </row>
    <row r="412" spans="2:12" x14ac:dyDescent="0.2">
      <c r="B412" s="109" t="s">
        <v>492</v>
      </c>
      <c r="C412" s="110" t="s">
        <v>489</v>
      </c>
      <c r="D412" s="111">
        <v>6.07</v>
      </c>
      <c r="E412" s="112">
        <v>1.2178</v>
      </c>
      <c r="F412" s="112">
        <v>1.4683999999999999</v>
      </c>
      <c r="G412" s="113">
        <v>1</v>
      </c>
      <c r="H412" s="113">
        <v>2.31</v>
      </c>
      <c r="I412" s="110" t="s">
        <v>48</v>
      </c>
      <c r="J412" s="110" t="s">
        <v>352</v>
      </c>
      <c r="K412" s="114" t="s">
        <v>1753</v>
      </c>
      <c r="L412" s="115" t="s">
        <v>1754</v>
      </c>
    </row>
    <row r="413" spans="2:12" x14ac:dyDescent="0.2">
      <c r="B413" s="116" t="s">
        <v>493</v>
      </c>
      <c r="C413" s="101" t="s">
        <v>1773</v>
      </c>
      <c r="D413" s="106">
        <v>2.23</v>
      </c>
      <c r="E413" s="107">
        <v>0.56510000000000005</v>
      </c>
      <c r="F413" s="107">
        <v>0.68140000000000001</v>
      </c>
      <c r="G413" s="103">
        <v>1</v>
      </c>
      <c r="H413" s="103">
        <v>1</v>
      </c>
      <c r="I413" s="101" t="s">
        <v>48</v>
      </c>
      <c r="J413" s="101" t="s">
        <v>352</v>
      </c>
      <c r="K413" s="102" t="s">
        <v>1753</v>
      </c>
      <c r="L413" s="108" t="s">
        <v>1754</v>
      </c>
    </row>
    <row r="414" spans="2:12" x14ac:dyDescent="0.2">
      <c r="B414" s="105" t="s">
        <v>494</v>
      </c>
      <c r="C414" s="101" t="s">
        <v>1773</v>
      </c>
      <c r="D414" s="106">
        <v>2.9</v>
      </c>
      <c r="E414" s="107">
        <v>0.62260000000000004</v>
      </c>
      <c r="F414" s="107">
        <v>0.75070000000000003</v>
      </c>
      <c r="G414" s="103">
        <v>1</v>
      </c>
      <c r="H414" s="103">
        <v>1.52</v>
      </c>
      <c r="I414" s="101" t="s">
        <v>48</v>
      </c>
      <c r="J414" s="101" t="s">
        <v>352</v>
      </c>
      <c r="K414" s="102" t="s">
        <v>1753</v>
      </c>
      <c r="L414" s="108" t="s">
        <v>1754</v>
      </c>
    </row>
    <row r="415" spans="2:12" x14ac:dyDescent="0.2">
      <c r="B415" s="105" t="s">
        <v>495</v>
      </c>
      <c r="C415" s="101" t="s">
        <v>1773</v>
      </c>
      <c r="D415" s="106">
        <v>4.2699999999999996</v>
      </c>
      <c r="E415" s="107">
        <v>0.78480000000000005</v>
      </c>
      <c r="F415" s="107">
        <v>0.94630000000000003</v>
      </c>
      <c r="G415" s="103">
        <v>1</v>
      </c>
      <c r="H415" s="103">
        <v>2.31</v>
      </c>
      <c r="I415" s="101" t="s">
        <v>48</v>
      </c>
      <c r="J415" s="101" t="s">
        <v>352</v>
      </c>
      <c r="K415" s="102" t="s">
        <v>1753</v>
      </c>
      <c r="L415" s="108" t="s">
        <v>1754</v>
      </c>
    </row>
    <row r="416" spans="2:12" x14ac:dyDescent="0.2">
      <c r="B416" s="109" t="s">
        <v>496</v>
      </c>
      <c r="C416" s="110" t="s">
        <v>1773</v>
      </c>
      <c r="D416" s="111">
        <v>7.61</v>
      </c>
      <c r="E416" s="112">
        <v>1.423</v>
      </c>
      <c r="F416" s="112">
        <v>1.7159</v>
      </c>
      <c r="G416" s="113">
        <v>1</v>
      </c>
      <c r="H416" s="113">
        <v>2.31</v>
      </c>
      <c r="I416" s="110" t="s">
        <v>48</v>
      </c>
      <c r="J416" s="110" t="s">
        <v>352</v>
      </c>
      <c r="K416" s="114" t="s">
        <v>1753</v>
      </c>
      <c r="L416" s="115" t="s">
        <v>1754</v>
      </c>
    </row>
    <row r="417" spans="2:12" x14ac:dyDescent="0.2">
      <c r="B417" s="116" t="s">
        <v>497</v>
      </c>
      <c r="C417" s="101" t="s">
        <v>498</v>
      </c>
      <c r="D417" s="106">
        <v>2.4300000000000002</v>
      </c>
      <c r="E417" s="107">
        <v>0.52929999999999999</v>
      </c>
      <c r="F417" s="107">
        <v>0.63819999999999999</v>
      </c>
      <c r="G417" s="103">
        <v>1</v>
      </c>
      <c r="H417" s="103">
        <v>1</v>
      </c>
      <c r="I417" s="101" t="s">
        <v>48</v>
      </c>
      <c r="J417" s="101" t="s">
        <v>352</v>
      </c>
      <c r="K417" s="102" t="s">
        <v>1753</v>
      </c>
      <c r="L417" s="108" t="s">
        <v>1754</v>
      </c>
    </row>
    <row r="418" spans="2:12" x14ac:dyDescent="0.2">
      <c r="B418" s="105" t="s">
        <v>499</v>
      </c>
      <c r="C418" s="101" t="s">
        <v>498</v>
      </c>
      <c r="D418" s="106">
        <v>3.25</v>
      </c>
      <c r="E418" s="107">
        <v>0.5595</v>
      </c>
      <c r="F418" s="107">
        <v>0.67459999999999998</v>
      </c>
      <c r="G418" s="103">
        <v>1</v>
      </c>
      <c r="H418" s="103">
        <v>1.52</v>
      </c>
      <c r="I418" s="101" t="s">
        <v>48</v>
      </c>
      <c r="J418" s="101" t="s">
        <v>352</v>
      </c>
      <c r="K418" s="102" t="s">
        <v>1753</v>
      </c>
      <c r="L418" s="108" t="s">
        <v>1754</v>
      </c>
    </row>
    <row r="419" spans="2:12" x14ac:dyDescent="0.2">
      <c r="B419" s="105" t="s">
        <v>500</v>
      </c>
      <c r="C419" s="101" t="s">
        <v>498</v>
      </c>
      <c r="D419" s="106">
        <v>5.35</v>
      </c>
      <c r="E419" s="107">
        <v>0.93010000000000004</v>
      </c>
      <c r="F419" s="107">
        <v>1.1214999999999999</v>
      </c>
      <c r="G419" s="103">
        <v>1</v>
      </c>
      <c r="H419" s="103">
        <v>2.31</v>
      </c>
      <c r="I419" s="101" t="s">
        <v>48</v>
      </c>
      <c r="J419" s="101" t="s">
        <v>352</v>
      </c>
      <c r="K419" s="102" t="s">
        <v>1753</v>
      </c>
      <c r="L419" s="108" t="s">
        <v>1754</v>
      </c>
    </row>
    <row r="420" spans="2:12" x14ac:dyDescent="0.2">
      <c r="B420" s="109" t="s">
        <v>501</v>
      </c>
      <c r="C420" s="110" t="s">
        <v>498</v>
      </c>
      <c r="D420" s="111">
        <v>9.1</v>
      </c>
      <c r="E420" s="112">
        <v>2.0097999999999998</v>
      </c>
      <c r="F420" s="112">
        <v>2.4234</v>
      </c>
      <c r="G420" s="113">
        <v>1</v>
      </c>
      <c r="H420" s="113">
        <v>2.31</v>
      </c>
      <c r="I420" s="110" t="s">
        <v>48</v>
      </c>
      <c r="J420" s="110" t="s">
        <v>352</v>
      </c>
      <c r="K420" s="114" t="s">
        <v>1753</v>
      </c>
      <c r="L420" s="115" t="s">
        <v>1754</v>
      </c>
    </row>
    <row r="421" spans="2:12" x14ac:dyDescent="0.2">
      <c r="B421" s="116" t="s">
        <v>502</v>
      </c>
      <c r="C421" s="101" t="s">
        <v>1774</v>
      </c>
      <c r="D421" s="106">
        <v>2.33</v>
      </c>
      <c r="E421" s="107">
        <v>0.66769999999999996</v>
      </c>
      <c r="F421" s="107">
        <v>0.80510000000000004</v>
      </c>
      <c r="G421" s="103">
        <v>1</v>
      </c>
      <c r="H421" s="103">
        <v>1</v>
      </c>
      <c r="I421" s="101" t="s">
        <v>48</v>
      </c>
      <c r="J421" s="101" t="s">
        <v>352</v>
      </c>
      <c r="K421" s="102" t="s">
        <v>1753</v>
      </c>
      <c r="L421" s="108" t="s">
        <v>1754</v>
      </c>
    </row>
    <row r="422" spans="2:12" x14ac:dyDescent="0.2">
      <c r="B422" s="105" t="s">
        <v>503</v>
      </c>
      <c r="C422" s="101" t="s">
        <v>1774</v>
      </c>
      <c r="D422" s="106">
        <v>3.35</v>
      </c>
      <c r="E422" s="107">
        <v>0.70289999999999997</v>
      </c>
      <c r="F422" s="107">
        <v>0.84760000000000002</v>
      </c>
      <c r="G422" s="103">
        <v>1</v>
      </c>
      <c r="H422" s="103">
        <v>1.52</v>
      </c>
      <c r="I422" s="101" t="s">
        <v>48</v>
      </c>
      <c r="J422" s="101" t="s">
        <v>352</v>
      </c>
      <c r="K422" s="102" t="s">
        <v>1753</v>
      </c>
      <c r="L422" s="108" t="s">
        <v>1754</v>
      </c>
    </row>
    <row r="423" spans="2:12" x14ac:dyDescent="0.2">
      <c r="B423" s="105" t="s">
        <v>504</v>
      </c>
      <c r="C423" s="101" t="s">
        <v>1774</v>
      </c>
      <c r="D423" s="106">
        <v>5.28</v>
      </c>
      <c r="E423" s="107">
        <v>1.0190999999999999</v>
      </c>
      <c r="F423" s="107">
        <v>1.2287999999999999</v>
      </c>
      <c r="G423" s="103">
        <v>1</v>
      </c>
      <c r="H423" s="103">
        <v>2.31</v>
      </c>
      <c r="I423" s="101" t="s">
        <v>48</v>
      </c>
      <c r="J423" s="101" t="s">
        <v>352</v>
      </c>
      <c r="K423" s="102" t="s">
        <v>1753</v>
      </c>
      <c r="L423" s="108" t="s">
        <v>1754</v>
      </c>
    </row>
    <row r="424" spans="2:12" x14ac:dyDescent="0.2">
      <c r="B424" s="109" t="s">
        <v>505</v>
      </c>
      <c r="C424" s="110" t="s">
        <v>1774</v>
      </c>
      <c r="D424" s="111">
        <v>9.8800000000000008</v>
      </c>
      <c r="E424" s="112">
        <v>1.956</v>
      </c>
      <c r="F424" s="112">
        <v>2.3586</v>
      </c>
      <c r="G424" s="113">
        <v>1</v>
      </c>
      <c r="H424" s="113">
        <v>2.31</v>
      </c>
      <c r="I424" s="110" t="s">
        <v>48</v>
      </c>
      <c r="J424" s="110" t="s">
        <v>352</v>
      </c>
      <c r="K424" s="114" t="s">
        <v>1753</v>
      </c>
      <c r="L424" s="115" t="s">
        <v>1754</v>
      </c>
    </row>
    <row r="425" spans="2:12" x14ac:dyDescent="0.2">
      <c r="B425" s="116" t="s">
        <v>506</v>
      </c>
      <c r="C425" s="101" t="s">
        <v>507</v>
      </c>
      <c r="D425" s="106">
        <v>2.41</v>
      </c>
      <c r="E425" s="107">
        <v>0.49330000000000002</v>
      </c>
      <c r="F425" s="107">
        <v>0.5948</v>
      </c>
      <c r="G425" s="103">
        <v>1</v>
      </c>
      <c r="H425" s="103">
        <v>1</v>
      </c>
      <c r="I425" s="101" t="s">
        <v>48</v>
      </c>
      <c r="J425" s="101" t="s">
        <v>352</v>
      </c>
      <c r="K425" s="102" t="s">
        <v>1753</v>
      </c>
      <c r="L425" s="108" t="s">
        <v>1754</v>
      </c>
    </row>
    <row r="426" spans="2:12" x14ac:dyDescent="0.2">
      <c r="B426" s="105" t="s">
        <v>508</v>
      </c>
      <c r="C426" s="101" t="s">
        <v>507</v>
      </c>
      <c r="D426" s="106">
        <v>3.23</v>
      </c>
      <c r="E426" s="107">
        <v>0.63270000000000004</v>
      </c>
      <c r="F426" s="107">
        <v>0.76290000000000002</v>
      </c>
      <c r="G426" s="103">
        <v>1</v>
      </c>
      <c r="H426" s="103">
        <v>1.52</v>
      </c>
      <c r="I426" s="101" t="s">
        <v>48</v>
      </c>
      <c r="J426" s="101" t="s">
        <v>352</v>
      </c>
      <c r="K426" s="102" t="s">
        <v>1753</v>
      </c>
      <c r="L426" s="108" t="s">
        <v>1754</v>
      </c>
    </row>
    <row r="427" spans="2:12" x14ac:dyDescent="0.2">
      <c r="B427" s="105" t="s">
        <v>509</v>
      </c>
      <c r="C427" s="101" t="s">
        <v>507</v>
      </c>
      <c r="D427" s="106">
        <v>4.84</v>
      </c>
      <c r="E427" s="107">
        <v>0.92279999999999995</v>
      </c>
      <c r="F427" s="107">
        <v>1.1127</v>
      </c>
      <c r="G427" s="103">
        <v>1</v>
      </c>
      <c r="H427" s="103">
        <v>2.31</v>
      </c>
      <c r="I427" s="101" t="s">
        <v>48</v>
      </c>
      <c r="J427" s="101" t="s">
        <v>352</v>
      </c>
      <c r="K427" s="102" t="s">
        <v>1753</v>
      </c>
      <c r="L427" s="108" t="s">
        <v>1754</v>
      </c>
    </row>
    <row r="428" spans="2:12" x14ac:dyDescent="0.2">
      <c r="B428" s="109" t="s">
        <v>510</v>
      </c>
      <c r="C428" s="110" t="s">
        <v>507</v>
      </c>
      <c r="D428" s="111">
        <v>8.08</v>
      </c>
      <c r="E428" s="112">
        <v>1.7163999999999999</v>
      </c>
      <c r="F428" s="112">
        <v>2.0695999999999999</v>
      </c>
      <c r="G428" s="113">
        <v>1</v>
      </c>
      <c r="H428" s="113">
        <v>2.31</v>
      </c>
      <c r="I428" s="110" t="s">
        <v>48</v>
      </c>
      <c r="J428" s="110" t="s">
        <v>352</v>
      </c>
      <c r="K428" s="114" t="s">
        <v>1753</v>
      </c>
      <c r="L428" s="115" t="s">
        <v>1754</v>
      </c>
    </row>
    <row r="429" spans="2:12" x14ac:dyDescent="0.2">
      <c r="B429" s="116" t="s">
        <v>511</v>
      </c>
      <c r="C429" s="101" t="s">
        <v>1775</v>
      </c>
      <c r="D429" s="106">
        <v>2.85</v>
      </c>
      <c r="E429" s="107">
        <v>1.2954000000000001</v>
      </c>
      <c r="F429" s="107">
        <v>1.5620000000000001</v>
      </c>
      <c r="G429" s="103">
        <v>1</v>
      </c>
      <c r="H429" s="103">
        <v>1</v>
      </c>
      <c r="I429" s="101" t="s">
        <v>48</v>
      </c>
      <c r="J429" s="101" t="s">
        <v>512</v>
      </c>
      <c r="K429" s="102" t="s">
        <v>1776</v>
      </c>
      <c r="L429" s="108" t="s">
        <v>1777</v>
      </c>
    </row>
    <row r="430" spans="2:12" x14ac:dyDescent="0.2">
      <c r="B430" s="105" t="s">
        <v>513</v>
      </c>
      <c r="C430" s="101" t="s">
        <v>1775</v>
      </c>
      <c r="D430" s="106">
        <v>6.29</v>
      </c>
      <c r="E430" s="107">
        <v>1.8173999999999999</v>
      </c>
      <c r="F430" s="107">
        <v>2.1913999999999998</v>
      </c>
      <c r="G430" s="103">
        <v>1</v>
      </c>
      <c r="H430" s="103">
        <v>1.52</v>
      </c>
      <c r="I430" s="101" t="s">
        <v>48</v>
      </c>
      <c r="J430" s="101" t="s">
        <v>512</v>
      </c>
      <c r="K430" s="102" t="s">
        <v>1776</v>
      </c>
      <c r="L430" s="108" t="s">
        <v>1777</v>
      </c>
    </row>
    <row r="431" spans="2:12" x14ac:dyDescent="0.2">
      <c r="B431" s="105" t="s">
        <v>514</v>
      </c>
      <c r="C431" s="101" t="s">
        <v>1775</v>
      </c>
      <c r="D431" s="106">
        <v>10.63</v>
      </c>
      <c r="E431" s="107">
        <v>2.7928999999999999</v>
      </c>
      <c r="F431" s="107">
        <v>3.3677000000000001</v>
      </c>
      <c r="G431" s="103">
        <v>1</v>
      </c>
      <c r="H431" s="103">
        <v>2.31</v>
      </c>
      <c r="I431" s="101" t="s">
        <v>48</v>
      </c>
      <c r="J431" s="101" t="s">
        <v>512</v>
      </c>
      <c r="K431" s="102" t="s">
        <v>1776</v>
      </c>
      <c r="L431" s="108" t="s">
        <v>1777</v>
      </c>
    </row>
    <row r="432" spans="2:12" x14ac:dyDescent="0.2">
      <c r="B432" s="109" t="s">
        <v>515</v>
      </c>
      <c r="C432" s="110" t="s">
        <v>1775</v>
      </c>
      <c r="D432" s="111">
        <v>19.28</v>
      </c>
      <c r="E432" s="112">
        <v>5.2847</v>
      </c>
      <c r="F432" s="112">
        <v>6.3723000000000001</v>
      </c>
      <c r="G432" s="113">
        <v>1</v>
      </c>
      <c r="H432" s="113">
        <v>2.31</v>
      </c>
      <c r="I432" s="110" t="s">
        <v>48</v>
      </c>
      <c r="J432" s="110" t="s">
        <v>512</v>
      </c>
      <c r="K432" s="114" t="s">
        <v>1776</v>
      </c>
      <c r="L432" s="115" t="s">
        <v>1777</v>
      </c>
    </row>
    <row r="433" spans="2:12" x14ac:dyDescent="0.2">
      <c r="B433" s="116" t="s">
        <v>516</v>
      </c>
      <c r="C433" s="101" t="s">
        <v>1778</v>
      </c>
      <c r="D433" s="106">
        <v>2.4500000000000002</v>
      </c>
      <c r="E433" s="107">
        <v>0.70540000000000003</v>
      </c>
      <c r="F433" s="107">
        <v>0.85060000000000002</v>
      </c>
      <c r="G433" s="103">
        <v>1</v>
      </c>
      <c r="H433" s="103">
        <v>1</v>
      </c>
      <c r="I433" s="101" t="s">
        <v>48</v>
      </c>
      <c r="J433" s="101" t="s">
        <v>512</v>
      </c>
      <c r="K433" s="102" t="s">
        <v>1776</v>
      </c>
      <c r="L433" s="108" t="s">
        <v>1777</v>
      </c>
    </row>
    <row r="434" spans="2:12" x14ac:dyDescent="0.2">
      <c r="B434" s="105" t="s">
        <v>517</v>
      </c>
      <c r="C434" s="101" t="s">
        <v>1778</v>
      </c>
      <c r="D434" s="106">
        <v>4.45</v>
      </c>
      <c r="E434" s="107">
        <v>1.2371000000000001</v>
      </c>
      <c r="F434" s="107">
        <v>1.4917</v>
      </c>
      <c r="G434" s="103">
        <v>1</v>
      </c>
      <c r="H434" s="103">
        <v>1.52</v>
      </c>
      <c r="I434" s="101" t="s">
        <v>48</v>
      </c>
      <c r="J434" s="101" t="s">
        <v>512</v>
      </c>
      <c r="K434" s="102" t="s">
        <v>1776</v>
      </c>
      <c r="L434" s="108" t="s">
        <v>1777</v>
      </c>
    </row>
    <row r="435" spans="2:12" x14ac:dyDescent="0.2">
      <c r="B435" s="105" t="s">
        <v>518</v>
      </c>
      <c r="C435" s="101" t="s">
        <v>1778</v>
      </c>
      <c r="D435" s="106">
        <v>8.32</v>
      </c>
      <c r="E435" s="107">
        <v>1.8734</v>
      </c>
      <c r="F435" s="107">
        <v>2.2589999999999999</v>
      </c>
      <c r="G435" s="103">
        <v>1</v>
      </c>
      <c r="H435" s="103">
        <v>2.31</v>
      </c>
      <c r="I435" s="101" t="s">
        <v>48</v>
      </c>
      <c r="J435" s="101" t="s">
        <v>512</v>
      </c>
      <c r="K435" s="102" t="s">
        <v>1776</v>
      </c>
      <c r="L435" s="108" t="s">
        <v>1777</v>
      </c>
    </row>
    <row r="436" spans="2:12" x14ac:dyDescent="0.2">
      <c r="B436" s="109" t="s">
        <v>519</v>
      </c>
      <c r="C436" s="110" t="s">
        <v>1778</v>
      </c>
      <c r="D436" s="111">
        <v>14.02</v>
      </c>
      <c r="E436" s="112">
        <v>3.6257000000000001</v>
      </c>
      <c r="F436" s="112">
        <v>4.3719000000000001</v>
      </c>
      <c r="G436" s="113">
        <v>1</v>
      </c>
      <c r="H436" s="113">
        <v>2.31</v>
      </c>
      <c r="I436" s="110" t="s">
        <v>48</v>
      </c>
      <c r="J436" s="110" t="s">
        <v>512</v>
      </c>
      <c r="K436" s="114" t="s">
        <v>1776</v>
      </c>
      <c r="L436" s="115" t="s">
        <v>1777</v>
      </c>
    </row>
    <row r="437" spans="2:12" x14ac:dyDescent="0.2">
      <c r="B437" s="116" t="s">
        <v>520</v>
      </c>
      <c r="C437" s="101" t="s">
        <v>1779</v>
      </c>
      <c r="D437" s="106">
        <v>3.78</v>
      </c>
      <c r="E437" s="107">
        <v>0.98909999999999998</v>
      </c>
      <c r="F437" s="107">
        <v>1.1927000000000001</v>
      </c>
      <c r="G437" s="103">
        <v>1</v>
      </c>
      <c r="H437" s="103">
        <v>1</v>
      </c>
      <c r="I437" s="101" t="s">
        <v>48</v>
      </c>
      <c r="J437" s="101" t="s">
        <v>512</v>
      </c>
      <c r="K437" s="102" t="s">
        <v>1776</v>
      </c>
      <c r="L437" s="108" t="s">
        <v>1777</v>
      </c>
    </row>
    <row r="438" spans="2:12" x14ac:dyDescent="0.2">
      <c r="B438" s="105" t="s">
        <v>521</v>
      </c>
      <c r="C438" s="101" t="s">
        <v>1779</v>
      </c>
      <c r="D438" s="106">
        <v>5.59</v>
      </c>
      <c r="E438" s="107">
        <v>1.262</v>
      </c>
      <c r="F438" s="107">
        <v>1.5217000000000001</v>
      </c>
      <c r="G438" s="103">
        <v>1</v>
      </c>
      <c r="H438" s="103">
        <v>1.52</v>
      </c>
      <c r="I438" s="101" t="s">
        <v>48</v>
      </c>
      <c r="J438" s="101" t="s">
        <v>512</v>
      </c>
      <c r="K438" s="102" t="s">
        <v>1776</v>
      </c>
      <c r="L438" s="108" t="s">
        <v>1777</v>
      </c>
    </row>
    <row r="439" spans="2:12" x14ac:dyDescent="0.2">
      <c r="B439" s="105" t="s">
        <v>522</v>
      </c>
      <c r="C439" s="101" t="s">
        <v>1779</v>
      </c>
      <c r="D439" s="106">
        <v>8.57</v>
      </c>
      <c r="E439" s="107">
        <v>1.7854000000000001</v>
      </c>
      <c r="F439" s="107">
        <v>2.1528</v>
      </c>
      <c r="G439" s="103">
        <v>1</v>
      </c>
      <c r="H439" s="103">
        <v>2.31</v>
      </c>
      <c r="I439" s="101" t="s">
        <v>48</v>
      </c>
      <c r="J439" s="101" t="s">
        <v>512</v>
      </c>
      <c r="K439" s="102" t="s">
        <v>1776</v>
      </c>
      <c r="L439" s="108" t="s">
        <v>1777</v>
      </c>
    </row>
    <row r="440" spans="2:12" x14ac:dyDescent="0.2">
      <c r="B440" s="109" t="s">
        <v>523</v>
      </c>
      <c r="C440" s="110" t="s">
        <v>1779</v>
      </c>
      <c r="D440" s="111">
        <v>14.11</v>
      </c>
      <c r="E440" s="112">
        <v>3.5960999999999999</v>
      </c>
      <c r="F440" s="112">
        <v>4.3361999999999998</v>
      </c>
      <c r="G440" s="113">
        <v>1</v>
      </c>
      <c r="H440" s="113">
        <v>2.31</v>
      </c>
      <c r="I440" s="110" t="s">
        <v>48</v>
      </c>
      <c r="J440" s="110" t="s">
        <v>512</v>
      </c>
      <c r="K440" s="114" t="s">
        <v>1776</v>
      </c>
      <c r="L440" s="115" t="s">
        <v>1777</v>
      </c>
    </row>
    <row r="441" spans="2:12" x14ac:dyDescent="0.2">
      <c r="B441" s="116" t="s">
        <v>524</v>
      </c>
      <c r="C441" s="101" t="s">
        <v>525</v>
      </c>
      <c r="D441" s="106">
        <v>4.45</v>
      </c>
      <c r="E441" s="107">
        <v>1.1754</v>
      </c>
      <c r="F441" s="107">
        <v>1.4173</v>
      </c>
      <c r="G441" s="103">
        <v>1</v>
      </c>
      <c r="H441" s="103">
        <v>1</v>
      </c>
      <c r="I441" s="101" t="s">
        <v>48</v>
      </c>
      <c r="J441" s="101" t="s">
        <v>512</v>
      </c>
      <c r="K441" s="102" t="s">
        <v>1776</v>
      </c>
      <c r="L441" s="108" t="s">
        <v>1777</v>
      </c>
    </row>
    <row r="442" spans="2:12" x14ac:dyDescent="0.2">
      <c r="B442" s="105" t="s">
        <v>526</v>
      </c>
      <c r="C442" s="101" t="s">
        <v>525</v>
      </c>
      <c r="D442" s="106">
        <v>6.17</v>
      </c>
      <c r="E442" s="107">
        <v>1.3696999999999999</v>
      </c>
      <c r="F442" s="107">
        <v>1.6516</v>
      </c>
      <c r="G442" s="103">
        <v>1</v>
      </c>
      <c r="H442" s="103">
        <v>1.52</v>
      </c>
      <c r="I442" s="101" t="s">
        <v>48</v>
      </c>
      <c r="J442" s="101" t="s">
        <v>512</v>
      </c>
      <c r="K442" s="102" t="s">
        <v>1776</v>
      </c>
      <c r="L442" s="108" t="s">
        <v>1777</v>
      </c>
    </row>
    <row r="443" spans="2:12" x14ac:dyDescent="0.2">
      <c r="B443" s="105" t="s">
        <v>527</v>
      </c>
      <c r="C443" s="101" t="s">
        <v>525</v>
      </c>
      <c r="D443" s="106">
        <v>9.6300000000000008</v>
      </c>
      <c r="E443" s="107">
        <v>1.99</v>
      </c>
      <c r="F443" s="107">
        <v>2.3995000000000002</v>
      </c>
      <c r="G443" s="103">
        <v>1</v>
      </c>
      <c r="H443" s="103">
        <v>2.31</v>
      </c>
      <c r="I443" s="101" t="s">
        <v>48</v>
      </c>
      <c r="J443" s="101" t="s">
        <v>512</v>
      </c>
      <c r="K443" s="102" t="s">
        <v>1776</v>
      </c>
      <c r="L443" s="108" t="s">
        <v>1777</v>
      </c>
    </row>
    <row r="444" spans="2:12" x14ac:dyDescent="0.2">
      <c r="B444" s="109" t="s">
        <v>528</v>
      </c>
      <c r="C444" s="110" t="s">
        <v>525</v>
      </c>
      <c r="D444" s="111">
        <v>15.53</v>
      </c>
      <c r="E444" s="112">
        <v>3.4784999999999999</v>
      </c>
      <c r="F444" s="112">
        <v>4.1943999999999999</v>
      </c>
      <c r="G444" s="113">
        <v>1</v>
      </c>
      <c r="H444" s="113">
        <v>2.31</v>
      </c>
      <c r="I444" s="110" t="s">
        <v>48</v>
      </c>
      <c r="J444" s="110" t="s">
        <v>512</v>
      </c>
      <c r="K444" s="114" t="s">
        <v>1776</v>
      </c>
      <c r="L444" s="115" t="s">
        <v>1777</v>
      </c>
    </row>
    <row r="445" spans="2:12" x14ac:dyDescent="0.2">
      <c r="B445" s="116" t="s">
        <v>529</v>
      </c>
      <c r="C445" s="101" t="s">
        <v>1780</v>
      </c>
      <c r="D445" s="106">
        <v>2.52</v>
      </c>
      <c r="E445" s="107">
        <v>0.72230000000000005</v>
      </c>
      <c r="F445" s="107">
        <v>0.871</v>
      </c>
      <c r="G445" s="103">
        <v>1</v>
      </c>
      <c r="H445" s="103">
        <v>1</v>
      </c>
      <c r="I445" s="101" t="s">
        <v>48</v>
      </c>
      <c r="J445" s="101" t="s">
        <v>512</v>
      </c>
      <c r="K445" s="102" t="s">
        <v>1776</v>
      </c>
      <c r="L445" s="108" t="s">
        <v>1777</v>
      </c>
    </row>
    <row r="446" spans="2:12" x14ac:dyDescent="0.2">
      <c r="B446" s="105" t="s">
        <v>530</v>
      </c>
      <c r="C446" s="101" t="s">
        <v>1780</v>
      </c>
      <c r="D446" s="106">
        <v>3.86</v>
      </c>
      <c r="E446" s="107">
        <v>0.91080000000000005</v>
      </c>
      <c r="F446" s="107">
        <v>1.0982000000000001</v>
      </c>
      <c r="G446" s="103">
        <v>1</v>
      </c>
      <c r="H446" s="103">
        <v>1.52</v>
      </c>
      <c r="I446" s="101" t="s">
        <v>48</v>
      </c>
      <c r="J446" s="101" t="s">
        <v>512</v>
      </c>
      <c r="K446" s="102" t="s">
        <v>1776</v>
      </c>
      <c r="L446" s="108" t="s">
        <v>1777</v>
      </c>
    </row>
    <row r="447" spans="2:12" x14ac:dyDescent="0.2">
      <c r="B447" s="105" t="s">
        <v>531</v>
      </c>
      <c r="C447" s="101" t="s">
        <v>1780</v>
      </c>
      <c r="D447" s="106">
        <v>6.99</v>
      </c>
      <c r="E447" s="107">
        <v>1.3934</v>
      </c>
      <c r="F447" s="107">
        <v>1.6801999999999999</v>
      </c>
      <c r="G447" s="103">
        <v>1</v>
      </c>
      <c r="H447" s="103">
        <v>2.31</v>
      </c>
      <c r="I447" s="101" t="s">
        <v>48</v>
      </c>
      <c r="J447" s="101" t="s">
        <v>512</v>
      </c>
      <c r="K447" s="102" t="s">
        <v>1776</v>
      </c>
      <c r="L447" s="108" t="s">
        <v>1777</v>
      </c>
    </row>
    <row r="448" spans="2:12" x14ac:dyDescent="0.2">
      <c r="B448" s="109" t="s">
        <v>532</v>
      </c>
      <c r="C448" s="110" t="s">
        <v>1780</v>
      </c>
      <c r="D448" s="111">
        <v>12.6</v>
      </c>
      <c r="E448" s="112">
        <v>2.649</v>
      </c>
      <c r="F448" s="112">
        <v>3.1941999999999999</v>
      </c>
      <c r="G448" s="113">
        <v>1</v>
      </c>
      <c r="H448" s="113">
        <v>2.31</v>
      </c>
      <c r="I448" s="110" t="s">
        <v>48</v>
      </c>
      <c r="J448" s="110" t="s">
        <v>512</v>
      </c>
      <c r="K448" s="114" t="s">
        <v>1776</v>
      </c>
      <c r="L448" s="115" t="s">
        <v>1777</v>
      </c>
    </row>
    <row r="449" spans="2:12" x14ac:dyDescent="0.2">
      <c r="B449" s="116" t="s">
        <v>533</v>
      </c>
      <c r="C449" s="101" t="s">
        <v>1781</v>
      </c>
      <c r="D449" s="106">
        <v>2.77</v>
      </c>
      <c r="E449" s="107">
        <v>1.0106999999999999</v>
      </c>
      <c r="F449" s="107">
        <v>1.2186999999999999</v>
      </c>
      <c r="G449" s="103">
        <v>1</v>
      </c>
      <c r="H449" s="103">
        <v>1</v>
      </c>
      <c r="I449" s="101" t="s">
        <v>48</v>
      </c>
      <c r="J449" s="101" t="s">
        <v>512</v>
      </c>
      <c r="K449" s="102" t="s">
        <v>1776</v>
      </c>
      <c r="L449" s="108" t="s">
        <v>1777</v>
      </c>
    </row>
    <row r="450" spans="2:12" x14ac:dyDescent="0.2">
      <c r="B450" s="105" t="s">
        <v>534</v>
      </c>
      <c r="C450" s="101" t="s">
        <v>1781</v>
      </c>
      <c r="D450" s="106">
        <v>4.1900000000000004</v>
      </c>
      <c r="E450" s="107">
        <v>1.2343</v>
      </c>
      <c r="F450" s="107">
        <v>1.4883</v>
      </c>
      <c r="G450" s="103">
        <v>1</v>
      </c>
      <c r="H450" s="103">
        <v>1.52</v>
      </c>
      <c r="I450" s="101" t="s">
        <v>48</v>
      </c>
      <c r="J450" s="101" t="s">
        <v>512</v>
      </c>
      <c r="K450" s="102" t="s">
        <v>1776</v>
      </c>
      <c r="L450" s="108" t="s">
        <v>1777</v>
      </c>
    </row>
    <row r="451" spans="2:12" x14ac:dyDescent="0.2">
      <c r="B451" s="105" t="s">
        <v>535</v>
      </c>
      <c r="C451" s="101" t="s">
        <v>1781</v>
      </c>
      <c r="D451" s="106">
        <v>7.11</v>
      </c>
      <c r="E451" s="107">
        <v>1.8088</v>
      </c>
      <c r="F451" s="107">
        <v>2.1810999999999998</v>
      </c>
      <c r="G451" s="103">
        <v>1</v>
      </c>
      <c r="H451" s="103">
        <v>2.31</v>
      </c>
      <c r="I451" s="101" t="s">
        <v>48</v>
      </c>
      <c r="J451" s="101" t="s">
        <v>512</v>
      </c>
      <c r="K451" s="102" t="s">
        <v>1776</v>
      </c>
      <c r="L451" s="108" t="s">
        <v>1777</v>
      </c>
    </row>
    <row r="452" spans="2:12" x14ac:dyDescent="0.2">
      <c r="B452" s="109" t="s">
        <v>536</v>
      </c>
      <c r="C452" s="110" t="s">
        <v>1781</v>
      </c>
      <c r="D452" s="111">
        <v>13.91</v>
      </c>
      <c r="E452" s="112">
        <v>3.5329000000000002</v>
      </c>
      <c r="F452" s="112">
        <v>4.26</v>
      </c>
      <c r="G452" s="113">
        <v>1</v>
      </c>
      <c r="H452" s="113">
        <v>2.31</v>
      </c>
      <c r="I452" s="110" t="s">
        <v>48</v>
      </c>
      <c r="J452" s="110" t="s">
        <v>512</v>
      </c>
      <c r="K452" s="114" t="s">
        <v>1776</v>
      </c>
      <c r="L452" s="115" t="s">
        <v>1777</v>
      </c>
    </row>
    <row r="453" spans="2:12" x14ac:dyDescent="0.2">
      <c r="B453" s="116" t="s">
        <v>537</v>
      </c>
      <c r="C453" s="101" t="s">
        <v>1782</v>
      </c>
      <c r="D453" s="106">
        <v>2.08</v>
      </c>
      <c r="E453" s="107">
        <v>0.8488</v>
      </c>
      <c r="F453" s="107">
        <v>1.0235000000000001</v>
      </c>
      <c r="G453" s="103">
        <v>1</v>
      </c>
      <c r="H453" s="103">
        <v>1</v>
      </c>
      <c r="I453" s="101" t="s">
        <v>48</v>
      </c>
      <c r="J453" s="101" t="s">
        <v>512</v>
      </c>
      <c r="K453" s="102" t="s">
        <v>1776</v>
      </c>
      <c r="L453" s="108" t="s">
        <v>1777</v>
      </c>
    </row>
    <row r="454" spans="2:12" x14ac:dyDescent="0.2">
      <c r="B454" s="105" t="s">
        <v>538</v>
      </c>
      <c r="C454" s="101" t="s">
        <v>1782</v>
      </c>
      <c r="D454" s="106">
        <v>3.39</v>
      </c>
      <c r="E454" s="107">
        <v>1.0565</v>
      </c>
      <c r="F454" s="107">
        <v>1.2739</v>
      </c>
      <c r="G454" s="103">
        <v>1</v>
      </c>
      <c r="H454" s="103">
        <v>1.52</v>
      </c>
      <c r="I454" s="101" t="s">
        <v>48</v>
      </c>
      <c r="J454" s="101" t="s">
        <v>512</v>
      </c>
      <c r="K454" s="102" t="s">
        <v>1776</v>
      </c>
      <c r="L454" s="108" t="s">
        <v>1777</v>
      </c>
    </row>
    <row r="455" spans="2:12" x14ac:dyDescent="0.2">
      <c r="B455" s="105" t="s">
        <v>539</v>
      </c>
      <c r="C455" s="101" t="s">
        <v>1782</v>
      </c>
      <c r="D455" s="106">
        <v>5.86</v>
      </c>
      <c r="E455" s="107">
        <v>1.4728000000000001</v>
      </c>
      <c r="F455" s="107">
        <v>1.7759</v>
      </c>
      <c r="G455" s="103">
        <v>1</v>
      </c>
      <c r="H455" s="103">
        <v>2.31</v>
      </c>
      <c r="I455" s="101" t="s">
        <v>48</v>
      </c>
      <c r="J455" s="101" t="s">
        <v>512</v>
      </c>
      <c r="K455" s="102" t="s">
        <v>1776</v>
      </c>
      <c r="L455" s="108" t="s">
        <v>1777</v>
      </c>
    </row>
    <row r="456" spans="2:12" x14ac:dyDescent="0.2">
      <c r="B456" s="109" t="s">
        <v>540</v>
      </c>
      <c r="C456" s="110" t="s">
        <v>1782</v>
      </c>
      <c r="D456" s="111">
        <v>12.33</v>
      </c>
      <c r="E456" s="112">
        <v>2.8283999999999998</v>
      </c>
      <c r="F456" s="112">
        <v>3.4104999999999999</v>
      </c>
      <c r="G456" s="113">
        <v>1</v>
      </c>
      <c r="H456" s="113">
        <v>2.31</v>
      </c>
      <c r="I456" s="110" t="s">
        <v>48</v>
      </c>
      <c r="J456" s="110" t="s">
        <v>512</v>
      </c>
      <c r="K456" s="114" t="s">
        <v>1776</v>
      </c>
      <c r="L456" s="115" t="s">
        <v>1777</v>
      </c>
    </row>
    <row r="457" spans="2:12" x14ac:dyDescent="0.2">
      <c r="B457" s="116" t="s">
        <v>541</v>
      </c>
      <c r="C457" s="101" t="s">
        <v>1783</v>
      </c>
      <c r="D457" s="106">
        <v>3.31</v>
      </c>
      <c r="E457" s="107">
        <v>1.018</v>
      </c>
      <c r="F457" s="107">
        <v>1.2275</v>
      </c>
      <c r="G457" s="103">
        <v>1</v>
      </c>
      <c r="H457" s="103">
        <v>1</v>
      </c>
      <c r="I457" s="101" t="s">
        <v>48</v>
      </c>
      <c r="J457" s="101" t="s">
        <v>512</v>
      </c>
      <c r="K457" s="102" t="s">
        <v>1776</v>
      </c>
      <c r="L457" s="108" t="s">
        <v>1777</v>
      </c>
    </row>
    <row r="458" spans="2:12" x14ac:dyDescent="0.2">
      <c r="B458" s="105" t="s">
        <v>542</v>
      </c>
      <c r="C458" s="101" t="s">
        <v>1783</v>
      </c>
      <c r="D458" s="106">
        <v>4.99</v>
      </c>
      <c r="E458" s="107">
        <v>1.4124000000000001</v>
      </c>
      <c r="F458" s="107">
        <v>1.7031000000000001</v>
      </c>
      <c r="G458" s="103">
        <v>1</v>
      </c>
      <c r="H458" s="103">
        <v>1.52</v>
      </c>
      <c r="I458" s="101" t="s">
        <v>48</v>
      </c>
      <c r="J458" s="101" t="s">
        <v>512</v>
      </c>
      <c r="K458" s="102" t="s">
        <v>1776</v>
      </c>
      <c r="L458" s="108" t="s">
        <v>1777</v>
      </c>
    </row>
    <row r="459" spans="2:12" x14ac:dyDescent="0.2">
      <c r="B459" s="105" t="s">
        <v>543</v>
      </c>
      <c r="C459" s="101" t="s">
        <v>1783</v>
      </c>
      <c r="D459" s="106">
        <v>8.27</v>
      </c>
      <c r="E459" s="107">
        <v>2.1158999999999999</v>
      </c>
      <c r="F459" s="107">
        <v>2.5514000000000001</v>
      </c>
      <c r="G459" s="103">
        <v>1</v>
      </c>
      <c r="H459" s="103">
        <v>2.31</v>
      </c>
      <c r="I459" s="101" t="s">
        <v>48</v>
      </c>
      <c r="J459" s="101" t="s">
        <v>512</v>
      </c>
      <c r="K459" s="102" t="s">
        <v>1776</v>
      </c>
      <c r="L459" s="108" t="s">
        <v>1777</v>
      </c>
    </row>
    <row r="460" spans="2:12" x14ac:dyDescent="0.2">
      <c r="B460" s="109" t="s">
        <v>544</v>
      </c>
      <c r="C460" s="110" t="s">
        <v>1783</v>
      </c>
      <c r="D460" s="111">
        <v>13</v>
      </c>
      <c r="E460" s="112">
        <v>3.6837</v>
      </c>
      <c r="F460" s="112">
        <v>4.4417999999999997</v>
      </c>
      <c r="G460" s="113">
        <v>1</v>
      </c>
      <c r="H460" s="113">
        <v>2.31</v>
      </c>
      <c r="I460" s="110" t="s">
        <v>48</v>
      </c>
      <c r="J460" s="110" t="s">
        <v>512</v>
      </c>
      <c r="K460" s="114" t="s">
        <v>1776</v>
      </c>
      <c r="L460" s="115" t="s">
        <v>1777</v>
      </c>
    </row>
    <row r="461" spans="2:12" x14ac:dyDescent="0.2">
      <c r="B461" s="116" t="s">
        <v>545</v>
      </c>
      <c r="C461" s="101" t="s">
        <v>546</v>
      </c>
      <c r="D461" s="106">
        <v>4.1100000000000003</v>
      </c>
      <c r="E461" s="107">
        <v>1.1515</v>
      </c>
      <c r="F461" s="107">
        <v>1.3885000000000001</v>
      </c>
      <c r="G461" s="103">
        <v>1</v>
      </c>
      <c r="H461" s="103">
        <v>1</v>
      </c>
      <c r="I461" s="101" t="s">
        <v>48</v>
      </c>
      <c r="J461" s="101" t="s">
        <v>512</v>
      </c>
      <c r="K461" s="102" t="s">
        <v>1776</v>
      </c>
      <c r="L461" s="108" t="s">
        <v>1777</v>
      </c>
    </row>
    <row r="462" spans="2:12" x14ac:dyDescent="0.2">
      <c r="B462" s="105" t="s">
        <v>547</v>
      </c>
      <c r="C462" s="101" t="s">
        <v>546</v>
      </c>
      <c r="D462" s="106">
        <v>6.66</v>
      </c>
      <c r="E462" s="107">
        <v>1.6012999999999999</v>
      </c>
      <c r="F462" s="107">
        <v>1.9309000000000001</v>
      </c>
      <c r="G462" s="103">
        <v>1</v>
      </c>
      <c r="H462" s="103">
        <v>1.52</v>
      </c>
      <c r="I462" s="101" t="s">
        <v>48</v>
      </c>
      <c r="J462" s="101" t="s">
        <v>512</v>
      </c>
      <c r="K462" s="102" t="s">
        <v>1776</v>
      </c>
      <c r="L462" s="108" t="s">
        <v>1777</v>
      </c>
    </row>
    <row r="463" spans="2:12" x14ac:dyDescent="0.2">
      <c r="B463" s="105" t="s">
        <v>548</v>
      </c>
      <c r="C463" s="101" t="s">
        <v>546</v>
      </c>
      <c r="D463" s="106">
        <v>10.89</v>
      </c>
      <c r="E463" s="107">
        <v>2.3650000000000002</v>
      </c>
      <c r="F463" s="107">
        <v>2.8517000000000001</v>
      </c>
      <c r="G463" s="103">
        <v>1</v>
      </c>
      <c r="H463" s="103">
        <v>2.31</v>
      </c>
      <c r="I463" s="101" t="s">
        <v>48</v>
      </c>
      <c r="J463" s="101" t="s">
        <v>512</v>
      </c>
      <c r="K463" s="102" t="s">
        <v>1776</v>
      </c>
      <c r="L463" s="108" t="s">
        <v>1777</v>
      </c>
    </row>
    <row r="464" spans="2:12" x14ac:dyDescent="0.2">
      <c r="B464" s="109" t="s">
        <v>549</v>
      </c>
      <c r="C464" s="110" t="s">
        <v>546</v>
      </c>
      <c r="D464" s="111">
        <v>18.170000000000002</v>
      </c>
      <c r="E464" s="112">
        <v>4.3567</v>
      </c>
      <c r="F464" s="112">
        <v>5.2533000000000003</v>
      </c>
      <c r="G464" s="113">
        <v>1</v>
      </c>
      <c r="H464" s="113">
        <v>2.31</v>
      </c>
      <c r="I464" s="110" t="s">
        <v>48</v>
      </c>
      <c r="J464" s="110" t="s">
        <v>512</v>
      </c>
      <c r="K464" s="114" t="s">
        <v>1776</v>
      </c>
      <c r="L464" s="115" t="s">
        <v>1777</v>
      </c>
    </row>
    <row r="465" spans="2:12" x14ac:dyDescent="0.2">
      <c r="B465" s="116" t="s">
        <v>550</v>
      </c>
      <c r="C465" s="101" t="s">
        <v>551</v>
      </c>
      <c r="D465" s="106">
        <v>3.63</v>
      </c>
      <c r="E465" s="107">
        <v>1.2465999999999999</v>
      </c>
      <c r="F465" s="107">
        <v>1.5032000000000001</v>
      </c>
      <c r="G465" s="103">
        <v>1</v>
      </c>
      <c r="H465" s="103">
        <v>1</v>
      </c>
      <c r="I465" s="101" t="s">
        <v>48</v>
      </c>
      <c r="J465" s="101" t="s">
        <v>512</v>
      </c>
      <c r="K465" s="102" t="s">
        <v>1776</v>
      </c>
      <c r="L465" s="108" t="s">
        <v>1777</v>
      </c>
    </row>
    <row r="466" spans="2:12" x14ac:dyDescent="0.2">
      <c r="B466" s="105" t="s">
        <v>552</v>
      </c>
      <c r="C466" s="101" t="s">
        <v>551</v>
      </c>
      <c r="D466" s="106">
        <v>5.64</v>
      </c>
      <c r="E466" s="107">
        <v>1.5778000000000001</v>
      </c>
      <c r="F466" s="107">
        <v>1.9025000000000001</v>
      </c>
      <c r="G466" s="103">
        <v>1</v>
      </c>
      <c r="H466" s="103">
        <v>1.52</v>
      </c>
      <c r="I466" s="101" t="s">
        <v>48</v>
      </c>
      <c r="J466" s="101" t="s">
        <v>512</v>
      </c>
      <c r="K466" s="102" t="s">
        <v>1776</v>
      </c>
      <c r="L466" s="108" t="s">
        <v>1777</v>
      </c>
    </row>
    <row r="467" spans="2:12" x14ac:dyDescent="0.2">
      <c r="B467" s="105" t="s">
        <v>553</v>
      </c>
      <c r="C467" s="101" t="s">
        <v>551</v>
      </c>
      <c r="D467" s="106">
        <v>9.9600000000000009</v>
      </c>
      <c r="E467" s="107">
        <v>2.2924000000000002</v>
      </c>
      <c r="F467" s="107">
        <v>2.7642000000000002</v>
      </c>
      <c r="G467" s="103">
        <v>1</v>
      </c>
      <c r="H467" s="103">
        <v>2.31</v>
      </c>
      <c r="I467" s="101" t="s">
        <v>48</v>
      </c>
      <c r="J467" s="101" t="s">
        <v>512</v>
      </c>
      <c r="K467" s="102" t="s">
        <v>1776</v>
      </c>
      <c r="L467" s="108" t="s">
        <v>1777</v>
      </c>
    </row>
    <row r="468" spans="2:12" x14ac:dyDescent="0.2">
      <c r="B468" s="109" t="s">
        <v>554</v>
      </c>
      <c r="C468" s="110" t="s">
        <v>551</v>
      </c>
      <c r="D468" s="111">
        <v>15.72</v>
      </c>
      <c r="E468" s="112">
        <v>3.7576000000000001</v>
      </c>
      <c r="F468" s="112">
        <v>4.5308999999999999</v>
      </c>
      <c r="G468" s="113">
        <v>1</v>
      </c>
      <c r="H468" s="113">
        <v>2.31</v>
      </c>
      <c r="I468" s="110" t="s">
        <v>48</v>
      </c>
      <c r="J468" s="110" t="s">
        <v>512</v>
      </c>
      <c r="K468" s="114" t="s">
        <v>1776</v>
      </c>
      <c r="L468" s="115" t="s">
        <v>1777</v>
      </c>
    </row>
    <row r="469" spans="2:12" x14ac:dyDescent="0.2">
      <c r="B469" s="116" t="s">
        <v>555</v>
      </c>
      <c r="C469" s="101" t="s">
        <v>556</v>
      </c>
      <c r="D469" s="106">
        <v>1.9</v>
      </c>
      <c r="E469" s="107">
        <v>0.97199999999999998</v>
      </c>
      <c r="F469" s="107">
        <v>1.1719999999999999</v>
      </c>
      <c r="G469" s="103">
        <v>1</v>
      </c>
      <c r="H469" s="103">
        <v>1</v>
      </c>
      <c r="I469" s="101" t="s">
        <v>48</v>
      </c>
      <c r="J469" s="101" t="s">
        <v>512</v>
      </c>
      <c r="K469" s="102" t="s">
        <v>1776</v>
      </c>
      <c r="L469" s="108" t="s">
        <v>1777</v>
      </c>
    </row>
    <row r="470" spans="2:12" x14ac:dyDescent="0.2">
      <c r="B470" s="105" t="s">
        <v>557</v>
      </c>
      <c r="C470" s="101" t="s">
        <v>556</v>
      </c>
      <c r="D470" s="106">
        <v>3.88</v>
      </c>
      <c r="E470" s="107">
        <v>1.1944999999999999</v>
      </c>
      <c r="F470" s="107">
        <v>1.4402999999999999</v>
      </c>
      <c r="G470" s="103">
        <v>1</v>
      </c>
      <c r="H470" s="103">
        <v>1.52</v>
      </c>
      <c r="I470" s="101" t="s">
        <v>48</v>
      </c>
      <c r="J470" s="101" t="s">
        <v>512</v>
      </c>
      <c r="K470" s="102" t="s">
        <v>1776</v>
      </c>
      <c r="L470" s="108" t="s">
        <v>1777</v>
      </c>
    </row>
    <row r="471" spans="2:12" x14ac:dyDescent="0.2">
      <c r="B471" s="105" t="s">
        <v>558</v>
      </c>
      <c r="C471" s="101" t="s">
        <v>556</v>
      </c>
      <c r="D471" s="106">
        <v>8.98</v>
      </c>
      <c r="E471" s="107">
        <v>1.7977000000000001</v>
      </c>
      <c r="F471" s="107">
        <v>2.1677</v>
      </c>
      <c r="G471" s="103">
        <v>1</v>
      </c>
      <c r="H471" s="103">
        <v>2.31</v>
      </c>
      <c r="I471" s="101" t="s">
        <v>48</v>
      </c>
      <c r="J471" s="101" t="s">
        <v>512</v>
      </c>
      <c r="K471" s="102" t="s">
        <v>1776</v>
      </c>
      <c r="L471" s="108" t="s">
        <v>1777</v>
      </c>
    </row>
    <row r="472" spans="2:12" x14ac:dyDescent="0.2">
      <c r="B472" s="109" t="s">
        <v>559</v>
      </c>
      <c r="C472" s="110" t="s">
        <v>556</v>
      </c>
      <c r="D472" s="111">
        <v>26.41</v>
      </c>
      <c r="E472" s="112">
        <v>5.3441000000000001</v>
      </c>
      <c r="F472" s="112">
        <v>6.4439000000000002</v>
      </c>
      <c r="G472" s="113">
        <v>1</v>
      </c>
      <c r="H472" s="113">
        <v>2.31</v>
      </c>
      <c r="I472" s="110" t="s">
        <v>48</v>
      </c>
      <c r="J472" s="110" t="s">
        <v>512</v>
      </c>
      <c r="K472" s="114" t="s">
        <v>1776</v>
      </c>
      <c r="L472" s="115" t="s">
        <v>1777</v>
      </c>
    </row>
    <row r="473" spans="2:12" x14ac:dyDescent="0.2">
      <c r="B473" s="116" t="s">
        <v>560</v>
      </c>
      <c r="C473" s="101" t="s">
        <v>561</v>
      </c>
      <c r="D473" s="106">
        <v>3.16</v>
      </c>
      <c r="E473" s="107">
        <v>0.90190000000000003</v>
      </c>
      <c r="F473" s="107">
        <v>1.0874999999999999</v>
      </c>
      <c r="G473" s="103">
        <v>1</v>
      </c>
      <c r="H473" s="103">
        <v>1</v>
      </c>
      <c r="I473" s="101" t="s">
        <v>48</v>
      </c>
      <c r="J473" s="101" t="s">
        <v>512</v>
      </c>
      <c r="K473" s="102" t="s">
        <v>1776</v>
      </c>
      <c r="L473" s="108" t="s">
        <v>1777</v>
      </c>
    </row>
    <row r="474" spans="2:12" x14ac:dyDescent="0.2">
      <c r="B474" s="105" t="s">
        <v>562</v>
      </c>
      <c r="C474" s="101" t="s">
        <v>561</v>
      </c>
      <c r="D474" s="106">
        <v>4.76</v>
      </c>
      <c r="E474" s="107">
        <v>1.1494</v>
      </c>
      <c r="F474" s="107">
        <v>1.3859999999999999</v>
      </c>
      <c r="G474" s="103">
        <v>1</v>
      </c>
      <c r="H474" s="103">
        <v>1.52</v>
      </c>
      <c r="I474" s="101" t="s">
        <v>48</v>
      </c>
      <c r="J474" s="101" t="s">
        <v>512</v>
      </c>
      <c r="K474" s="102" t="s">
        <v>1776</v>
      </c>
      <c r="L474" s="108" t="s">
        <v>1777</v>
      </c>
    </row>
    <row r="475" spans="2:12" x14ac:dyDescent="0.2">
      <c r="B475" s="105" t="s">
        <v>563</v>
      </c>
      <c r="C475" s="101" t="s">
        <v>561</v>
      </c>
      <c r="D475" s="106">
        <v>7.45</v>
      </c>
      <c r="E475" s="107">
        <v>1.6096999999999999</v>
      </c>
      <c r="F475" s="107">
        <v>1.9410000000000001</v>
      </c>
      <c r="G475" s="103">
        <v>1</v>
      </c>
      <c r="H475" s="103">
        <v>2.31</v>
      </c>
      <c r="I475" s="101" t="s">
        <v>48</v>
      </c>
      <c r="J475" s="101" t="s">
        <v>512</v>
      </c>
      <c r="K475" s="102" t="s">
        <v>1776</v>
      </c>
      <c r="L475" s="108" t="s">
        <v>1777</v>
      </c>
    </row>
    <row r="476" spans="2:12" x14ac:dyDescent="0.2">
      <c r="B476" s="109" t="s">
        <v>564</v>
      </c>
      <c r="C476" s="110" t="s">
        <v>561</v>
      </c>
      <c r="D476" s="111">
        <v>11.44</v>
      </c>
      <c r="E476" s="112">
        <v>2.5238999999999998</v>
      </c>
      <c r="F476" s="112">
        <v>3.0432999999999999</v>
      </c>
      <c r="G476" s="113">
        <v>1</v>
      </c>
      <c r="H476" s="113">
        <v>2.31</v>
      </c>
      <c r="I476" s="110" t="s">
        <v>48</v>
      </c>
      <c r="J476" s="110" t="s">
        <v>512</v>
      </c>
      <c r="K476" s="114" t="s">
        <v>1776</v>
      </c>
      <c r="L476" s="115" t="s">
        <v>1777</v>
      </c>
    </row>
    <row r="477" spans="2:12" x14ac:dyDescent="0.2">
      <c r="B477" s="116" t="s">
        <v>565</v>
      </c>
      <c r="C477" s="101" t="s">
        <v>566</v>
      </c>
      <c r="D477" s="106">
        <v>1.49</v>
      </c>
      <c r="E477" s="107">
        <v>0.82689999999999997</v>
      </c>
      <c r="F477" s="107">
        <v>0.99709999999999999</v>
      </c>
      <c r="G477" s="103">
        <v>1</v>
      </c>
      <c r="H477" s="103">
        <v>1</v>
      </c>
      <c r="I477" s="101" t="s">
        <v>48</v>
      </c>
      <c r="J477" s="101" t="s">
        <v>512</v>
      </c>
      <c r="K477" s="102" t="s">
        <v>1776</v>
      </c>
      <c r="L477" s="108" t="s">
        <v>1777</v>
      </c>
    </row>
    <row r="478" spans="2:12" x14ac:dyDescent="0.2">
      <c r="B478" s="105" t="s">
        <v>567</v>
      </c>
      <c r="C478" s="101" t="s">
        <v>566</v>
      </c>
      <c r="D478" s="106">
        <v>2.4300000000000002</v>
      </c>
      <c r="E478" s="107">
        <v>1.0015000000000001</v>
      </c>
      <c r="F478" s="107">
        <v>1.2076</v>
      </c>
      <c r="G478" s="103">
        <v>1</v>
      </c>
      <c r="H478" s="103">
        <v>1.52</v>
      </c>
      <c r="I478" s="101" t="s">
        <v>48</v>
      </c>
      <c r="J478" s="101" t="s">
        <v>512</v>
      </c>
      <c r="K478" s="102" t="s">
        <v>1776</v>
      </c>
      <c r="L478" s="108" t="s">
        <v>1777</v>
      </c>
    </row>
    <row r="479" spans="2:12" x14ac:dyDescent="0.2">
      <c r="B479" s="105" t="s">
        <v>568</v>
      </c>
      <c r="C479" s="101" t="s">
        <v>566</v>
      </c>
      <c r="D479" s="106">
        <v>4.87</v>
      </c>
      <c r="E479" s="107">
        <v>1.5064</v>
      </c>
      <c r="F479" s="107">
        <v>1.8164</v>
      </c>
      <c r="G479" s="103">
        <v>1</v>
      </c>
      <c r="H479" s="103">
        <v>2.31</v>
      </c>
      <c r="I479" s="101" t="s">
        <v>48</v>
      </c>
      <c r="J479" s="101" t="s">
        <v>512</v>
      </c>
      <c r="K479" s="102" t="s">
        <v>1776</v>
      </c>
      <c r="L479" s="108" t="s">
        <v>1777</v>
      </c>
    </row>
    <row r="480" spans="2:12" x14ac:dyDescent="0.2">
      <c r="B480" s="109" t="s">
        <v>569</v>
      </c>
      <c r="C480" s="110" t="s">
        <v>566</v>
      </c>
      <c r="D480" s="111">
        <v>9.58</v>
      </c>
      <c r="E480" s="112">
        <v>2.6638999999999999</v>
      </c>
      <c r="F480" s="112">
        <v>3.2121</v>
      </c>
      <c r="G480" s="113">
        <v>1</v>
      </c>
      <c r="H480" s="113">
        <v>2.31</v>
      </c>
      <c r="I480" s="110" t="s">
        <v>48</v>
      </c>
      <c r="J480" s="110" t="s">
        <v>512</v>
      </c>
      <c r="K480" s="114" t="s">
        <v>1776</v>
      </c>
      <c r="L480" s="115" t="s">
        <v>1777</v>
      </c>
    </row>
    <row r="481" spans="2:12" x14ac:dyDescent="0.2">
      <c r="B481" s="116" t="s">
        <v>570</v>
      </c>
      <c r="C481" s="101" t="s">
        <v>571</v>
      </c>
      <c r="D481" s="106">
        <v>2.96</v>
      </c>
      <c r="E481" s="107">
        <v>0.71970000000000001</v>
      </c>
      <c r="F481" s="107">
        <v>0.86780000000000002</v>
      </c>
      <c r="G481" s="103">
        <v>1</v>
      </c>
      <c r="H481" s="103">
        <v>1</v>
      </c>
      <c r="I481" s="101" t="s">
        <v>48</v>
      </c>
      <c r="J481" s="101" t="s">
        <v>512</v>
      </c>
      <c r="K481" s="102" t="s">
        <v>1776</v>
      </c>
      <c r="L481" s="108" t="s">
        <v>1777</v>
      </c>
    </row>
    <row r="482" spans="2:12" x14ac:dyDescent="0.2">
      <c r="B482" s="105" t="s">
        <v>572</v>
      </c>
      <c r="C482" s="101" t="s">
        <v>571</v>
      </c>
      <c r="D482" s="106">
        <v>4.25</v>
      </c>
      <c r="E482" s="107">
        <v>0.82150000000000001</v>
      </c>
      <c r="F482" s="107">
        <v>0.99060000000000004</v>
      </c>
      <c r="G482" s="103">
        <v>1</v>
      </c>
      <c r="H482" s="103">
        <v>1.52</v>
      </c>
      <c r="I482" s="101" t="s">
        <v>48</v>
      </c>
      <c r="J482" s="101" t="s">
        <v>512</v>
      </c>
      <c r="K482" s="102" t="s">
        <v>1776</v>
      </c>
      <c r="L482" s="108" t="s">
        <v>1777</v>
      </c>
    </row>
    <row r="483" spans="2:12" x14ac:dyDescent="0.2">
      <c r="B483" s="105" t="s">
        <v>573</v>
      </c>
      <c r="C483" s="101" t="s">
        <v>571</v>
      </c>
      <c r="D483" s="106">
        <v>6.59</v>
      </c>
      <c r="E483" s="107">
        <v>1.1639999999999999</v>
      </c>
      <c r="F483" s="107">
        <v>1.4036</v>
      </c>
      <c r="G483" s="103">
        <v>1</v>
      </c>
      <c r="H483" s="103">
        <v>2.31</v>
      </c>
      <c r="I483" s="101" t="s">
        <v>48</v>
      </c>
      <c r="J483" s="101" t="s">
        <v>512</v>
      </c>
      <c r="K483" s="102" t="s">
        <v>1776</v>
      </c>
      <c r="L483" s="108" t="s">
        <v>1777</v>
      </c>
    </row>
    <row r="484" spans="2:12" x14ac:dyDescent="0.2">
      <c r="B484" s="109" t="s">
        <v>574</v>
      </c>
      <c r="C484" s="110" t="s">
        <v>571</v>
      </c>
      <c r="D484" s="111">
        <v>10.65</v>
      </c>
      <c r="E484" s="112">
        <v>1.9953000000000001</v>
      </c>
      <c r="F484" s="112">
        <v>2.4058999999999999</v>
      </c>
      <c r="G484" s="113">
        <v>1</v>
      </c>
      <c r="H484" s="113">
        <v>2.31</v>
      </c>
      <c r="I484" s="110" t="s">
        <v>48</v>
      </c>
      <c r="J484" s="110" t="s">
        <v>512</v>
      </c>
      <c r="K484" s="114" t="s">
        <v>1776</v>
      </c>
      <c r="L484" s="115" t="s">
        <v>1777</v>
      </c>
    </row>
    <row r="485" spans="2:12" x14ac:dyDescent="0.2">
      <c r="B485" s="116" t="s">
        <v>575</v>
      </c>
      <c r="C485" s="101" t="s">
        <v>1784</v>
      </c>
      <c r="D485" s="106">
        <v>2.5</v>
      </c>
      <c r="E485" s="107">
        <v>0.55920000000000003</v>
      </c>
      <c r="F485" s="107">
        <v>0.67430000000000001</v>
      </c>
      <c r="G485" s="103">
        <v>1</v>
      </c>
      <c r="H485" s="103">
        <v>1</v>
      </c>
      <c r="I485" s="101" t="s">
        <v>48</v>
      </c>
      <c r="J485" s="101" t="s">
        <v>512</v>
      </c>
      <c r="K485" s="102" t="s">
        <v>1776</v>
      </c>
      <c r="L485" s="108" t="s">
        <v>1777</v>
      </c>
    </row>
    <row r="486" spans="2:12" x14ac:dyDescent="0.2">
      <c r="B486" s="105" t="s">
        <v>576</v>
      </c>
      <c r="C486" s="101" t="s">
        <v>1784</v>
      </c>
      <c r="D486" s="106">
        <v>3.21</v>
      </c>
      <c r="E486" s="107">
        <v>0.66569999999999996</v>
      </c>
      <c r="F486" s="107">
        <v>0.80269999999999997</v>
      </c>
      <c r="G486" s="103">
        <v>1</v>
      </c>
      <c r="H486" s="103">
        <v>1.52</v>
      </c>
      <c r="I486" s="101" t="s">
        <v>48</v>
      </c>
      <c r="J486" s="101" t="s">
        <v>512</v>
      </c>
      <c r="K486" s="102" t="s">
        <v>1776</v>
      </c>
      <c r="L486" s="108" t="s">
        <v>1777</v>
      </c>
    </row>
    <row r="487" spans="2:12" x14ac:dyDescent="0.2">
      <c r="B487" s="105" t="s">
        <v>577</v>
      </c>
      <c r="C487" s="101" t="s">
        <v>1784</v>
      </c>
      <c r="D487" s="106">
        <v>4.9400000000000004</v>
      </c>
      <c r="E487" s="107">
        <v>1.0067999999999999</v>
      </c>
      <c r="F487" s="107">
        <v>1.214</v>
      </c>
      <c r="G487" s="103">
        <v>1</v>
      </c>
      <c r="H487" s="103">
        <v>2.31</v>
      </c>
      <c r="I487" s="101" t="s">
        <v>48</v>
      </c>
      <c r="J487" s="101" t="s">
        <v>512</v>
      </c>
      <c r="K487" s="102" t="s">
        <v>1776</v>
      </c>
      <c r="L487" s="108" t="s">
        <v>1777</v>
      </c>
    </row>
    <row r="488" spans="2:12" x14ac:dyDescent="0.2">
      <c r="B488" s="109" t="s">
        <v>578</v>
      </c>
      <c r="C488" s="110" t="s">
        <v>1784</v>
      </c>
      <c r="D488" s="111">
        <v>9.0299999999999994</v>
      </c>
      <c r="E488" s="112">
        <v>2.0518000000000001</v>
      </c>
      <c r="F488" s="112">
        <v>2.4741</v>
      </c>
      <c r="G488" s="113">
        <v>1</v>
      </c>
      <c r="H488" s="113">
        <v>2.31</v>
      </c>
      <c r="I488" s="110" t="s">
        <v>48</v>
      </c>
      <c r="J488" s="110" t="s">
        <v>512</v>
      </c>
      <c r="K488" s="114" t="s">
        <v>1776</v>
      </c>
      <c r="L488" s="115" t="s">
        <v>1777</v>
      </c>
    </row>
    <row r="489" spans="2:12" x14ac:dyDescent="0.2">
      <c r="B489" s="116" t="s">
        <v>579</v>
      </c>
      <c r="C489" s="101" t="s">
        <v>580</v>
      </c>
      <c r="D489" s="106">
        <v>2.31</v>
      </c>
      <c r="E489" s="107">
        <v>0.50239999999999996</v>
      </c>
      <c r="F489" s="107">
        <v>0.60580000000000001</v>
      </c>
      <c r="G489" s="103">
        <v>1</v>
      </c>
      <c r="H489" s="103">
        <v>1</v>
      </c>
      <c r="I489" s="101" t="s">
        <v>48</v>
      </c>
      <c r="J489" s="101" t="s">
        <v>512</v>
      </c>
      <c r="K489" s="102" t="s">
        <v>1776</v>
      </c>
      <c r="L489" s="108" t="s">
        <v>1777</v>
      </c>
    </row>
    <row r="490" spans="2:12" x14ac:dyDescent="0.2">
      <c r="B490" s="105" t="s">
        <v>581</v>
      </c>
      <c r="C490" s="101" t="s">
        <v>580</v>
      </c>
      <c r="D490" s="106">
        <v>3.12</v>
      </c>
      <c r="E490" s="107">
        <v>0.64670000000000005</v>
      </c>
      <c r="F490" s="107">
        <v>0.77980000000000005</v>
      </c>
      <c r="G490" s="103">
        <v>1</v>
      </c>
      <c r="H490" s="103">
        <v>1.52</v>
      </c>
      <c r="I490" s="101" t="s">
        <v>48</v>
      </c>
      <c r="J490" s="101" t="s">
        <v>512</v>
      </c>
      <c r="K490" s="102" t="s">
        <v>1776</v>
      </c>
      <c r="L490" s="108" t="s">
        <v>1777</v>
      </c>
    </row>
    <row r="491" spans="2:12" x14ac:dyDescent="0.2">
      <c r="B491" s="105" t="s">
        <v>582</v>
      </c>
      <c r="C491" s="101" t="s">
        <v>580</v>
      </c>
      <c r="D491" s="106">
        <v>4.4800000000000004</v>
      </c>
      <c r="E491" s="107">
        <v>0.94389999999999996</v>
      </c>
      <c r="F491" s="107">
        <v>1.1382000000000001</v>
      </c>
      <c r="G491" s="103">
        <v>1</v>
      </c>
      <c r="H491" s="103">
        <v>2.31</v>
      </c>
      <c r="I491" s="101" t="s">
        <v>48</v>
      </c>
      <c r="J491" s="101" t="s">
        <v>512</v>
      </c>
      <c r="K491" s="102" t="s">
        <v>1776</v>
      </c>
      <c r="L491" s="108" t="s">
        <v>1777</v>
      </c>
    </row>
    <row r="492" spans="2:12" x14ac:dyDescent="0.2">
      <c r="B492" s="109" t="s">
        <v>583</v>
      </c>
      <c r="C492" s="110" t="s">
        <v>580</v>
      </c>
      <c r="D492" s="111">
        <v>8.9499999999999993</v>
      </c>
      <c r="E492" s="112">
        <v>2.0491999999999999</v>
      </c>
      <c r="F492" s="112">
        <v>2.4708999999999999</v>
      </c>
      <c r="G492" s="113">
        <v>1</v>
      </c>
      <c r="H492" s="113">
        <v>2.31</v>
      </c>
      <c r="I492" s="110" t="s">
        <v>48</v>
      </c>
      <c r="J492" s="110" t="s">
        <v>512</v>
      </c>
      <c r="K492" s="114" t="s">
        <v>1776</v>
      </c>
      <c r="L492" s="115" t="s">
        <v>1777</v>
      </c>
    </row>
    <row r="493" spans="2:12" x14ac:dyDescent="0.2">
      <c r="B493" s="116" t="s">
        <v>584</v>
      </c>
      <c r="C493" s="101" t="s">
        <v>585</v>
      </c>
      <c r="D493" s="106">
        <v>2.1800000000000002</v>
      </c>
      <c r="E493" s="107">
        <v>0.54620000000000002</v>
      </c>
      <c r="F493" s="107">
        <v>0.65859999999999996</v>
      </c>
      <c r="G493" s="103">
        <v>1</v>
      </c>
      <c r="H493" s="103">
        <v>1</v>
      </c>
      <c r="I493" s="101" t="s">
        <v>48</v>
      </c>
      <c r="J493" s="101" t="s">
        <v>512</v>
      </c>
      <c r="K493" s="102" t="s">
        <v>1776</v>
      </c>
      <c r="L493" s="108" t="s">
        <v>1777</v>
      </c>
    </row>
    <row r="494" spans="2:12" x14ac:dyDescent="0.2">
      <c r="B494" s="105" t="s">
        <v>586</v>
      </c>
      <c r="C494" s="101" t="s">
        <v>585</v>
      </c>
      <c r="D494" s="106">
        <v>3.16</v>
      </c>
      <c r="E494" s="107">
        <v>0.65010000000000001</v>
      </c>
      <c r="F494" s="107">
        <v>0.78390000000000004</v>
      </c>
      <c r="G494" s="103">
        <v>1</v>
      </c>
      <c r="H494" s="103">
        <v>1.52</v>
      </c>
      <c r="I494" s="101" t="s">
        <v>48</v>
      </c>
      <c r="J494" s="101" t="s">
        <v>512</v>
      </c>
      <c r="K494" s="102" t="s">
        <v>1776</v>
      </c>
      <c r="L494" s="108" t="s">
        <v>1777</v>
      </c>
    </row>
    <row r="495" spans="2:12" x14ac:dyDescent="0.2">
      <c r="B495" s="105" t="s">
        <v>587</v>
      </c>
      <c r="C495" s="101" t="s">
        <v>585</v>
      </c>
      <c r="D495" s="106">
        <v>5.24</v>
      </c>
      <c r="E495" s="107">
        <v>0.94920000000000004</v>
      </c>
      <c r="F495" s="107">
        <v>1.1445000000000001</v>
      </c>
      <c r="G495" s="103">
        <v>1</v>
      </c>
      <c r="H495" s="103">
        <v>2.31</v>
      </c>
      <c r="I495" s="101" t="s">
        <v>48</v>
      </c>
      <c r="J495" s="101" t="s">
        <v>512</v>
      </c>
      <c r="K495" s="102" t="s">
        <v>1776</v>
      </c>
      <c r="L495" s="108" t="s">
        <v>1777</v>
      </c>
    </row>
    <row r="496" spans="2:12" x14ac:dyDescent="0.2">
      <c r="B496" s="109" t="s">
        <v>588</v>
      </c>
      <c r="C496" s="110" t="s">
        <v>585</v>
      </c>
      <c r="D496" s="111">
        <v>9.66</v>
      </c>
      <c r="E496" s="112">
        <v>1.7910999999999999</v>
      </c>
      <c r="F496" s="112">
        <v>2.1597</v>
      </c>
      <c r="G496" s="113">
        <v>1</v>
      </c>
      <c r="H496" s="113">
        <v>2.31</v>
      </c>
      <c r="I496" s="110" t="s">
        <v>48</v>
      </c>
      <c r="J496" s="110" t="s">
        <v>512</v>
      </c>
      <c r="K496" s="114" t="s">
        <v>1776</v>
      </c>
      <c r="L496" s="115" t="s">
        <v>1777</v>
      </c>
    </row>
    <row r="497" spans="2:12" x14ac:dyDescent="0.2">
      <c r="B497" s="116" t="s">
        <v>589</v>
      </c>
      <c r="C497" s="101" t="s">
        <v>1785</v>
      </c>
      <c r="D497" s="106">
        <v>2.97</v>
      </c>
      <c r="E497" s="107">
        <v>0.44750000000000001</v>
      </c>
      <c r="F497" s="107">
        <v>0.53959999999999997</v>
      </c>
      <c r="G497" s="103">
        <v>1</v>
      </c>
      <c r="H497" s="103">
        <v>1</v>
      </c>
      <c r="I497" s="101" t="s">
        <v>48</v>
      </c>
      <c r="J497" s="101" t="s">
        <v>512</v>
      </c>
      <c r="K497" s="102" t="s">
        <v>1776</v>
      </c>
      <c r="L497" s="108" t="s">
        <v>1777</v>
      </c>
    </row>
    <row r="498" spans="2:12" x14ac:dyDescent="0.2">
      <c r="B498" s="105" t="s">
        <v>590</v>
      </c>
      <c r="C498" s="101" t="s">
        <v>1785</v>
      </c>
      <c r="D498" s="106">
        <v>3.57</v>
      </c>
      <c r="E498" s="107">
        <v>0.60350000000000004</v>
      </c>
      <c r="F498" s="107">
        <v>0.72770000000000001</v>
      </c>
      <c r="G498" s="103">
        <v>1</v>
      </c>
      <c r="H498" s="103">
        <v>1.52</v>
      </c>
      <c r="I498" s="101" t="s">
        <v>48</v>
      </c>
      <c r="J498" s="101" t="s">
        <v>512</v>
      </c>
      <c r="K498" s="102" t="s">
        <v>1776</v>
      </c>
      <c r="L498" s="108" t="s">
        <v>1777</v>
      </c>
    </row>
    <row r="499" spans="2:12" x14ac:dyDescent="0.2">
      <c r="B499" s="105" t="s">
        <v>591</v>
      </c>
      <c r="C499" s="101" t="s">
        <v>1785</v>
      </c>
      <c r="D499" s="106">
        <v>5.37</v>
      </c>
      <c r="E499" s="107">
        <v>0.95030000000000003</v>
      </c>
      <c r="F499" s="107">
        <v>1.1458999999999999</v>
      </c>
      <c r="G499" s="103">
        <v>1</v>
      </c>
      <c r="H499" s="103">
        <v>2.31</v>
      </c>
      <c r="I499" s="101" t="s">
        <v>48</v>
      </c>
      <c r="J499" s="101" t="s">
        <v>512</v>
      </c>
      <c r="K499" s="102" t="s">
        <v>1776</v>
      </c>
      <c r="L499" s="108" t="s">
        <v>1777</v>
      </c>
    </row>
    <row r="500" spans="2:12" x14ac:dyDescent="0.2">
      <c r="B500" s="109" t="s">
        <v>592</v>
      </c>
      <c r="C500" s="110" t="s">
        <v>1785</v>
      </c>
      <c r="D500" s="111">
        <v>9.32</v>
      </c>
      <c r="E500" s="112">
        <v>1.7797000000000001</v>
      </c>
      <c r="F500" s="112">
        <v>2.1459999999999999</v>
      </c>
      <c r="G500" s="113">
        <v>1</v>
      </c>
      <c r="H500" s="113">
        <v>2.31</v>
      </c>
      <c r="I500" s="110" t="s">
        <v>48</v>
      </c>
      <c r="J500" s="110" t="s">
        <v>512</v>
      </c>
      <c r="K500" s="114" t="s">
        <v>1776</v>
      </c>
      <c r="L500" s="115" t="s">
        <v>1777</v>
      </c>
    </row>
    <row r="501" spans="2:12" x14ac:dyDescent="0.2">
      <c r="B501" s="116" t="s">
        <v>593</v>
      </c>
      <c r="C501" s="101" t="s">
        <v>594</v>
      </c>
      <c r="D501" s="106">
        <v>3.11</v>
      </c>
      <c r="E501" s="107">
        <v>0.502</v>
      </c>
      <c r="F501" s="107">
        <v>0.60529999999999995</v>
      </c>
      <c r="G501" s="103">
        <v>1</v>
      </c>
      <c r="H501" s="103">
        <v>1</v>
      </c>
      <c r="I501" s="101" t="s">
        <v>48</v>
      </c>
      <c r="J501" s="101" t="s">
        <v>512</v>
      </c>
      <c r="K501" s="102" t="s">
        <v>1776</v>
      </c>
      <c r="L501" s="108" t="s">
        <v>1777</v>
      </c>
    </row>
    <row r="502" spans="2:12" x14ac:dyDescent="0.2">
      <c r="B502" s="105" t="s">
        <v>595</v>
      </c>
      <c r="C502" s="101" t="s">
        <v>594</v>
      </c>
      <c r="D502" s="106">
        <v>4.01</v>
      </c>
      <c r="E502" s="107">
        <v>0.66379999999999995</v>
      </c>
      <c r="F502" s="107">
        <v>0.8004</v>
      </c>
      <c r="G502" s="103">
        <v>1</v>
      </c>
      <c r="H502" s="103">
        <v>1.52</v>
      </c>
      <c r="I502" s="101" t="s">
        <v>48</v>
      </c>
      <c r="J502" s="101" t="s">
        <v>512</v>
      </c>
      <c r="K502" s="102" t="s">
        <v>1776</v>
      </c>
      <c r="L502" s="108" t="s">
        <v>1777</v>
      </c>
    </row>
    <row r="503" spans="2:12" x14ac:dyDescent="0.2">
      <c r="B503" s="105" t="s">
        <v>596</v>
      </c>
      <c r="C503" s="101" t="s">
        <v>594</v>
      </c>
      <c r="D503" s="106">
        <v>6.12</v>
      </c>
      <c r="E503" s="107">
        <v>1.0208999999999999</v>
      </c>
      <c r="F503" s="107">
        <v>1.2310000000000001</v>
      </c>
      <c r="G503" s="103">
        <v>1</v>
      </c>
      <c r="H503" s="103">
        <v>2.31</v>
      </c>
      <c r="I503" s="101" t="s">
        <v>48</v>
      </c>
      <c r="J503" s="101" t="s">
        <v>512</v>
      </c>
      <c r="K503" s="102" t="s">
        <v>1776</v>
      </c>
      <c r="L503" s="108" t="s">
        <v>1777</v>
      </c>
    </row>
    <row r="504" spans="2:12" x14ac:dyDescent="0.2">
      <c r="B504" s="109" t="s">
        <v>597</v>
      </c>
      <c r="C504" s="110" t="s">
        <v>594</v>
      </c>
      <c r="D504" s="111">
        <v>11.03</v>
      </c>
      <c r="E504" s="112">
        <v>1.7887</v>
      </c>
      <c r="F504" s="112">
        <v>2.1568000000000001</v>
      </c>
      <c r="G504" s="113">
        <v>1</v>
      </c>
      <c r="H504" s="113">
        <v>2.31</v>
      </c>
      <c r="I504" s="110" t="s">
        <v>48</v>
      </c>
      <c r="J504" s="110" t="s">
        <v>512</v>
      </c>
      <c r="K504" s="114" t="s">
        <v>1776</v>
      </c>
      <c r="L504" s="115" t="s">
        <v>1777</v>
      </c>
    </row>
    <row r="505" spans="2:12" x14ac:dyDescent="0.2">
      <c r="B505" s="116" t="s">
        <v>598</v>
      </c>
      <c r="C505" s="101" t="s">
        <v>599</v>
      </c>
      <c r="D505" s="106">
        <v>2.9</v>
      </c>
      <c r="E505" s="107">
        <v>0.51790000000000003</v>
      </c>
      <c r="F505" s="107">
        <v>0.62450000000000006</v>
      </c>
      <c r="G505" s="103">
        <v>1</v>
      </c>
      <c r="H505" s="103">
        <v>1</v>
      </c>
      <c r="I505" s="101" t="s">
        <v>48</v>
      </c>
      <c r="J505" s="101" t="s">
        <v>512</v>
      </c>
      <c r="K505" s="102" t="s">
        <v>1776</v>
      </c>
      <c r="L505" s="108" t="s">
        <v>1777</v>
      </c>
    </row>
    <row r="506" spans="2:12" x14ac:dyDescent="0.2">
      <c r="B506" s="105" t="s">
        <v>600</v>
      </c>
      <c r="C506" s="101" t="s">
        <v>599</v>
      </c>
      <c r="D506" s="106">
        <v>3.71</v>
      </c>
      <c r="E506" s="107">
        <v>0.6542</v>
      </c>
      <c r="F506" s="107">
        <v>0.78879999999999995</v>
      </c>
      <c r="G506" s="103">
        <v>1</v>
      </c>
      <c r="H506" s="103">
        <v>1.52</v>
      </c>
      <c r="I506" s="101" t="s">
        <v>48</v>
      </c>
      <c r="J506" s="101" t="s">
        <v>512</v>
      </c>
      <c r="K506" s="102" t="s">
        <v>1776</v>
      </c>
      <c r="L506" s="108" t="s">
        <v>1777</v>
      </c>
    </row>
    <row r="507" spans="2:12" x14ac:dyDescent="0.2">
      <c r="B507" s="105" t="s">
        <v>601</v>
      </c>
      <c r="C507" s="101" t="s">
        <v>599</v>
      </c>
      <c r="D507" s="106">
        <v>5.69</v>
      </c>
      <c r="E507" s="107">
        <v>0.97140000000000004</v>
      </c>
      <c r="F507" s="107">
        <v>1.1713</v>
      </c>
      <c r="G507" s="103">
        <v>1</v>
      </c>
      <c r="H507" s="103">
        <v>2.31</v>
      </c>
      <c r="I507" s="101" t="s">
        <v>48</v>
      </c>
      <c r="J507" s="101" t="s">
        <v>512</v>
      </c>
      <c r="K507" s="102" t="s">
        <v>1776</v>
      </c>
      <c r="L507" s="108" t="s">
        <v>1777</v>
      </c>
    </row>
    <row r="508" spans="2:12" x14ac:dyDescent="0.2">
      <c r="B508" s="109" t="s">
        <v>602</v>
      </c>
      <c r="C508" s="110" t="s">
        <v>599</v>
      </c>
      <c r="D508" s="111">
        <v>7.97</v>
      </c>
      <c r="E508" s="112">
        <v>1.6032999999999999</v>
      </c>
      <c r="F508" s="112">
        <v>1.9333</v>
      </c>
      <c r="G508" s="113">
        <v>1</v>
      </c>
      <c r="H508" s="113">
        <v>2.31</v>
      </c>
      <c r="I508" s="110" t="s">
        <v>48</v>
      </c>
      <c r="J508" s="110" t="s">
        <v>512</v>
      </c>
      <c r="K508" s="114" t="s">
        <v>1776</v>
      </c>
      <c r="L508" s="115" t="s">
        <v>1777</v>
      </c>
    </row>
    <row r="509" spans="2:12" x14ac:dyDescent="0.2">
      <c r="B509" s="116" t="s">
        <v>603</v>
      </c>
      <c r="C509" s="101" t="s">
        <v>604</v>
      </c>
      <c r="D509" s="106">
        <v>2.72</v>
      </c>
      <c r="E509" s="107">
        <v>0.40920000000000001</v>
      </c>
      <c r="F509" s="107">
        <v>0.49340000000000001</v>
      </c>
      <c r="G509" s="103">
        <v>1</v>
      </c>
      <c r="H509" s="103">
        <v>1</v>
      </c>
      <c r="I509" s="101" t="s">
        <v>48</v>
      </c>
      <c r="J509" s="101" t="s">
        <v>512</v>
      </c>
      <c r="K509" s="102" t="s">
        <v>1776</v>
      </c>
      <c r="L509" s="108" t="s">
        <v>1777</v>
      </c>
    </row>
    <row r="510" spans="2:12" x14ac:dyDescent="0.2">
      <c r="B510" s="105" t="s">
        <v>605</v>
      </c>
      <c r="C510" s="101" t="s">
        <v>604</v>
      </c>
      <c r="D510" s="106">
        <v>3.67</v>
      </c>
      <c r="E510" s="107">
        <v>0.53790000000000004</v>
      </c>
      <c r="F510" s="107">
        <v>0.64859999999999995</v>
      </c>
      <c r="G510" s="103">
        <v>1</v>
      </c>
      <c r="H510" s="103">
        <v>1.52</v>
      </c>
      <c r="I510" s="101" t="s">
        <v>48</v>
      </c>
      <c r="J510" s="101" t="s">
        <v>512</v>
      </c>
      <c r="K510" s="102" t="s">
        <v>1776</v>
      </c>
      <c r="L510" s="108" t="s">
        <v>1777</v>
      </c>
    </row>
    <row r="511" spans="2:12" x14ac:dyDescent="0.2">
      <c r="B511" s="105" t="s">
        <v>606</v>
      </c>
      <c r="C511" s="101" t="s">
        <v>604</v>
      </c>
      <c r="D511" s="106">
        <v>5.75</v>
      </c>
      <c r="E511" s="107">
        <v>0.86180000000000001</v>
      </c>
      <c r="F511" s="107">
        <v>1.0391999999999999</v>
      </c>
      <c r="G511" s="103">
        <v>1</v>
      </c>
      <c r="H511" s="103">
        <v>2.31</v>
      </c>
      <c r="I511" s="101" t="s">
        <v>48</v>
      </c>
      <c r="J511" s="101" t="s">
        <v>512</v>
      </c>
      <c r="K511" s="102" t="s">
        <v>1776</v>
      </c>
      <c r="L511" s="108" t="s">
        <v>1777</v>
      </c>
    </row>
    <row r="512" spans="2:12" x14ac:dyDescent="0.2">
      <c r="B512" s="109" t="s">
        <v>607</v>
      </c>
      <c r="C512" s="110" t="s">
        <v>604</v>
      </c>
      <c r="D512" s="111">
        <v>9.89</v>
      </c>
      <c r="E512" s="112">
        <v>1.7024999999999999</v>
      </c>
      <c r="F512" s="112">
        <v>2.0529000000000002</v>
      </c>
      <c r="G512" s="113">
        <v>1</v>
      </c>
      <c r="H512" s="113">
        <v>2.31</v>
      </c>
      <c r="I512" s="110" t="s">
        <v>48</v>
      </c>
      <c r="J512" s="110" t="s">
        <v>512</v>
      </c>
      <c r="K512" s="114" t="s">
        <v>1776</v>
      </c>
      <c r="L512" s="115" t="s">
        <v>1777</v>
      </c>
    </row>
    <row r="513" spans="2:12" x14ac:dyDescent="0.2">
      <c r="B513" s="116" t="s">
        <v>608</v>
      </c>
      <c r="C513" s="101" t="s">
        <v>1786</v>
      </c>
      <c r="D513" s="106">
        <v>3.13</v>
      </c>
      <c r="E513" s="107">
        <v>0.46150000000000002</v>
      </c>
      <c r="F513" s="107">
        <v>0.55649999999999999</v>
      </c>
      <c r="G513" s="103">
        <v>1</v>
      </c>
      <c r="H513" s="103">
        <v>1</v>
      </c>
      <c r="I513" s="101" t="s">
        <v>48</v>
      </c>
      <c r="J513" s="101" t="s">
        <v>512</v>
      </c>
      <c r="K513" s="102" t="s">
        <v>1776</v>
      </c>
      <c r="L513" s="108" t="s">
        <v>1777</v>
      </c>
    </row>
    <row r="514" spans="2:12" x14ac:dyDescent="0.2">
      <c r="B514" s="105" t="s">
        <v>609</v>
      </c>
      <c r="C514" s="101" t="s">
        <v>1786</v>
      </c>
      <c r="D514" s="106">
        <v>4.29</v>
      </c>
      <c r="E514" s="107">
        <v>0.62119999999999997</v>
      </c>
      <c r="F514" s="107">
        <v>0.749</v>
      </c>
      <c r="G514" s="103">
        <v>1</v>
      </c>
      <c r="H514" s="103">
        <v>1.52</v>
      </c>
      <c r="I514" s="101" t="s">
        <v>48</v>
      </c>
      <c r="J514" s="101" t="s">
        <v>512</v>
      </c>
      <c r="K514" s="102" t="s">
        <v>1776</v>
      </c>
      <c r="L514" s="108" t="s">
        <v>1777</v>
      </c>
    </row>
    <row r="515" spans="2:12" x14ac:dyDescent="0.2">
      <c r="B515" s="105" t="s">
        <v>610</v>
      </c>
      <c r="C515" s="101" t="s">
        <v>1786</v>
      </c>
      <c r="D515" s="106">
        <v>6.48</v>
      </c>
      <c r="E515" s="107">
        <v>0.95379999999999998</v>
      </c>
      <c r="F515" s="107">
        <v>1.1500999999999999</v>
      </c>
      <c r="G515" s="103">
        <v>1</v>
      </c>
      <c r="H515" s="103">
        <v>2.31</v>
      </c>
      <c r="I515" s="101" t="s">
        <v>48</v>
      </c>
      <c r="J515" s="101" t="s">
        <v>512</v>
      </c>
      <c r="K515" s="102" t="s">
        <v>1776</v>
      </c>
      <c r="L515" s="108" t="s">
        <v>1777</v>
      </c>
    </row>
    <row r="516" spans="2:12" x14ac:dyDescent="0.2">
      <c r="B516" s="109" t="s">
        <v>611</v>
      </c>
      <c r="C516" s="110" t="s">
        <v>1786</v>
      </c>
      <c r="D516" s="111">
        <v>11.08</v>
      </c>
      <c r="E516" s="112">
        <v>1.8436999999999999</v>
      </c>
      <c r="F516" s="112">
        <v>2.2231000000000001</v>
      </c>
      <c r="G516" s="113">
        <v>1</v>
      </c>
      <c r="H516" s="113">
        <v>2.31</v>
      </c>
      <c r="I516" s="110" t="s">
        <v>48</v>
      </c>
      <c r="J516" s="110" t="s">
        <v>512</v>
      </c>
      <c r="K516" s="114" t="s">
        <v>1776</v>
      </c>
      <c r="L516" s="115" t="s">
        <v>1777</v>
      </c>
    </row>
    <row r="517" spans="2:12" x14ac:dyDescent="0.2">
      <c r="B517" s="116" t="s">
        <v>612</v>
      </c>
      <c r="C517" s="101" t="s">
        <v>1787</v>
      </c>
      <c r="D517" s="106">
        <v>2.36</v>
      </c>
      <c r="E517" s="107">
        <v>0.43390000000000001</v>
      </c>
      <c r="F517" s="107">
        <v>0.5232</v>
      </c>
      <c r="G517" s="103">
        <v>1</v>
      </c>
      <c r="H517" s="103">
        <v>1</v>
      </c>
      <c r="I517" s="101" t="s">
        <v>48</v>
      </c>
      <c r="J517" s="101" t="s">
        <v>512</v>
      </c>
      <c r="K517" s="102" t="s">
        <v>1776</v>
      </c>
      <c r="L517" s="108" t="s">
        <v>1777</v>
      </c>
    </row>
    <row r="518" spans="2:12" x14ac:dyDescent="0.2">
      <c r="B518" s="105" t="s">
        <v>613</v>
      </c>
      <c r="C518" s="101" t="s">
        <v>1787</v>
      </c>
      <c r="D518" s="106">
        <v>3.01</v>
      </c>
      <c r="E518" s="107">
        <v>0.52470000000000006</v>
      </c>
      <c r="F518" s="107">
        <v>0.63270000000000004</v>
      </c>
      <c r="G518" s="103">
        <v>1</v>
      </c>
      <c r="H518" s="103">
        <v>1.52</v>
      </c>
      <c r="I518" s="101" t="s">
        <v>48</v>
      </c>
      <c r="J518" s="101" t="s">
        <v>512</v>
      </c>
      <c r="K518" s="102" t="s">
        <v>1776</v>
      </c>
      <c r="L518" s="108" t="s">
        <v>1777</v>
      </c>
    </row>
    <row r="519" spans="2:12" x14ac:dyDescent="0.2">
      <c r="B519" s="105" t="s">
        <v>614</v>
      </c>
      <c r="C519" s="101" t="s">
        <v>1787</v>
      </c>
      <c r="D519" s="106">
        <v>4.75</v>
      </c>
      <c r="E519" s="107">
        <v>0.78310000000000002</v>
      </c>
      <c r="F519" s="107">
        <v>0.94430000000000003</v>
      </c>
      <c r="G519" s="103">
        <v>1</v>
      </c>
      <c r="H519" s="103">
        <v>2.31</v>
      </c>
      <c r="I519" s="101" t="s">
        <v>48</v>
      </c>
      <c r="J519" s="101" t="s">
        <v>512</v>
      </c>
      <c r="K519" s="102" t="s">
        <v>1776</v>
      </c>
      <c r="L519" s="108" t="s">
        <v>1777</v>
      </c>
    </row>
    <row r="520" spans="2:12" x14ac:dyDescent="0.2">
      <c r="B520" s="109" t="s">
        <v>615</v>
      </c>
      <c r="C520" s="110" t="s">
        <v>1787</v>
      </c>
      <c r="D520" s="111">
        <v>8.91</v>
      </c>
      <c r="E520" s="112">
        <v>1.6107</v>
      </c>
      <c r="F520" s="112">
        <v>1.9421999999999999</v>
      </c>
      <c r="G520" s="113">
        <v>1</v>
      </c>
      <c r="H520" s="113">
        <v>2.31</v>
      </c>
      <c r="I520" s="110" t="s">
        <v>48</v>
      </c>
      <c r="J520" s="110" t="s">
        <v>512</v>
      </c>
      <c r="K520" s="114" t="s">
        <v>1776</v>
      </c>
      <c r="L520" s="115" t="s">
        <v>1777</v>
      </c>
    </row>
    <row r="521" spans="2:12" x14ac:dyDescent="0.2">
      <c r="B521" s="116" t="s">
        <v>616</v>
      </c>
      <c r="C521" s="101" t="s">
        <v>617</v>
      </c>
      <c r="D521" s="106">
        <v>2.1800000000000002</v>
      </c>
      <c r="E521" s="107">
        <v>0.48320000000000002</v>
      </c>
      <c r="F521" s="107">
        <v>0.58260000000000001</v>
      </c>
      <c r="G521" s="103">
        <v>1</v>
      </c>
      <c r="H521" s="103">
        <v>1</v>
      </c>
      <c r="I521" s="101" t="s">
        <v>48</v>
      </c>
      <c r="J521" s="101" t="s">
        <v>512</v>
      </c>
      <c r="K521" s="102" t="s">
        <v>1776</v>
      </c>
      <c r="L521" s="108" t="s">
        <v>1777</v>
      </c>
    </row>
    <row r="522" spans="2:12" x14ac:dyDescent="0.2">
      <c r="B522" s="105" t="s">
        <v>618</v>
      </c>
      <c r="C522" s="101" t="s">
        <v>617</v>
      </c>
      <c r="D522" s="106">
        <v>2.83</v>
      </c>
      <c r="E522" s="107">
        <v>0.58840000000000003</v>
      </c>
      <c r="F522" s="107">
        <v>0.70950000000000002</v>
      </c>
      <c r="G522" s="103">
        <v>1</v>
      </c>
      <c r="H522" s="103">
        <v>1.52</v>
      </c>
      <c r="I522" s="101" t="s">
        <v>48</v>
      </c>
      <c r="J522" s="101" t="s">
        <v>512</v>
      </c>
      <c r="K522" s="102" t="s">
        <v>1776</v>
      </c>
      <c r="L522" s="108" t="s">
        <v>1777</v>
      </c>
    </row>
    <row r="523" spans="2:12" x14ac:dyDescent="0.2">
      <c r="B523" s="105" t="s">
        <v>619</v>
      </c>
      <c r="C523" s="101" t="s">
        <v>617</v>
      </c>
      <c r="D523" s="106">
        <v>4.1399999999999997</v>
      </c>
      <c r="E523" s="107">
        <v>0.79379999999999995</v>
      </c>
      <c r="F523" s="107">
        <v>0.95720000000000005</v>
      </c>
      <c r="G523" s="103">
        <v>1</v>
      </c>
      <c r="H523" s="103">
        <v>2.31</v>
      </c>
      <c r="I523" s="101" t="s">
        <v>48</v>
      </c>
      <c r="J523" s="101" t="s">
        <v>512</v>
      </c>
      <c r="K523" s="102" t="s">
        <v>1776</v>
      </c>
      <c r="L523" s="108" t="s">
        <v>1777</v>
      </c>
    </row>
    <row r="524" spans="2:12" x14ac:dyDescent="0.2">
      <c r="B524" s="109" t="s">
        <v>620</v>
      </c>
      <c r="C524" s="110" t="s">
        <v>617</v>
      </c>
      <c r="D524" s="111">
        <v>6.89</v>
      </c>
      <c r="E524" s="112">
        <v>1.3568</v>
      </c>
      <c r="F524" s="112">
        <v>1.6359999999999999</v>
      </c>
      <c r="G524" s="113">
        <v>1</v>
      </c>
      <c r="H524" s="113">
        <v>2.31</v>
      </c>
      <c r="I524" s="110" t="s">
        <v>48</v>
      </c>
      <c r="J524" s="110" t="s">
        <v>512</v>
      </c>
      <c r="K524" s="114" t="s">
        <v>1776</v>
      </c>
      <c r="L524" s="115" t="s">
        <v>1777</v>
      </c>
    </row>
    <row r="525" spans="2:12" x14ac:dyDescent="0.2">
      <c r="B525" s="116" t="s">
        <v>621</v>
      </c>
      <c r="C525" s="101" t="s">
        <v>1788</v>
      </c>
      <c r="D525" s="106">
        <v>3.18</v>
      </c>
      <c r="E525" s="107">
        <v>0.54869999999999997</v>
      </c>
      <c r="F525" s="107">
        <v>0.66159999999999997</v>
      </c>
      <c r="G525" s="103">
        <v>1</v>
      </c>
      <c r="H525" s="103">
        <v>1</v>
      </c>
      <c r="I525" s="101" t="s">
        <v>48</v>
      </c>
      <c r="J525" s="101" t="s">
        <v>512</v>
      </c>
      <c r="K525" s="102" t="s">
        <v>1776</v>
      </c>
      <c r="L525" s="108" t="s">
        <v>1777</v>
      </c>
    </row>
    <row r="526" spans="2:12" x14ac:dyDescent="0.2">
      <c r="B526" s="105" t="s">
        <v>622</v>
      </c>
      <c r="C526" s="101" t="s">
        <v>1788</v>
      </c>
      <c r="D526" s="106">
        <v>3.96</v>
      </c>
      <c r="E526" s="107">
        <v>0.68269999999999997</v>
      </c>
      <c r="F526" s="107">
        <v>0.82320000000000004</v>
      </c>
      <c r="G526" s="103">
        <v>1</v>
      </c>
      <c r="H526" s="103">
        <v>1.52</v>
      </c>
      <c r="I526" s="101" t="s">
        <v>48</v>
      </c>
      <c r="J526" s="101" t="s">
        <v>512</v>
      </c>
      <c r="K526" s="102" t="s">
        <v>1776</v>
      </c>
      <c r="L526" s="108" t="s">
        <v>1777</v>
      </c>
    </row>
    <row r="527" spans="2:12" x14ac:dyDescent="0.2">
      <c r="B527" s="105" t="s">
        <v>623</v>
      </c>
      <c r="C527" s="101" t="s">
        <v>1788</v>
      </c>
      <c r="D527" s="106">
        <v>5.94</v>
      </c>
      <c r="E527" s="107">
        <v>1.0375000000000001</v>
      </c>
      <c r="F527" s="107">
        <v>1.2509999999999999</v>
      </c>
      <c r="G527" s="103">
        <v>1</v>
      </c>
      <c r="H527" s="103">
        <v>2.31</v>
      </c>
      <c r="I527" s="101" t="s">
        <v>48</v>
      </c>
      <c r="J527" s="101" t="s">
        <v>512</v>
      </c>
      <c r="K527" s="102" t="s">
        <v>1776</v>
      </c>
      <c r="L527" s="108" t="s">
        <v>1777</v>
      </c>
    </row>
    <row r="528" spans="2:12" x14ac:dyDescent="0.2">
      <c r="B528" s="109" t="s">
        <v>624</v>
      </c>
      <c r="C528" s="110" t="s">
        <v>1788</v>
      </c>
      <c r="D528" s="111">
        <v>10.92</v>
      </c>
      <c r="E528" s="112">
        <v>2.085</v>
      </c>
      <c r="F528" s="112">
        <v>2.5141</v>
      </c>
      <c r="G528" s="113">
        <v>1</v>
      </c>
      <c r="H528" s="113">
        <v>2.31</v>
      </c>
      <c r="I528" s="110" t="s">
        <v>48</v>
      </c>
      <c r="J528" s="110" t="s">
        <v>512</v>
      </c>
      <c r="K528" s="114" t="s">
        <v>1776</v>
      </c>
      <c r="L528" s="115" t="s">
        <v>1777</v>
      </c>
    </row>
    <row r="529" spans="2:12" x14ac:dyDescent="0.2">
      <c r="B529" s="116" t="s">
        <v>625</v>
      </c>
      <c r="C529" s="101" t="s">
        <v>1789</v>
      </c>
      <c r="D529" s="106">
        <v>2.58</v>
      </c>
      <c r="E529" s="107">
        <v>0.50860000000000005</v>
      </c>
      <c r="F529" s="107">
        <v>0.61329999999999996</v>
      </c>
      <c r="G529" s="103">
        <v>1</v>
      </c>
      <c r="H529" s="103">
        <v>1</v>
      </c>
      <c r="I529" s="101" t="s">
        <v>48</v>
      </c>
      <c r="J529" s="101" t="s">
        <v>512</v>
      </c>
      <c r="K529" s="102" t="s">
        <v>1776</v>
      </c>
      <c r="L529" s="108" t="s">
        <v>1777</v>
      </c>
    </row>
    <row r="530" spans="2:12" x14ac:dyDescent="0.2">
      <c r="B530" s="105" t="s">
        <v>626</v>
      </c>
      <c r="C530" s="101" t="s">
        <v>1789</v>
      </c>
      <c r="D530" s="106">
        <v>3.4</v>
      </c>
      <c r="E530" s="107">
        <v>0.64610000000000001</v>
      </c>
      <c r="F530" s="107">
        <v>0.77910000000000001</v>
      </c>
      <c r="G530" s="103">
        <v>1</v>
      </c>
      <c r="H530" s="103">
        <v>1.52</v>
      </c>
      <c r="I530" s="101" t="s">
        <v>48</v>
      </c>
      <c r="J530" s="101" t="s">
        <v>512</v>
      </c>
      <c r="K530" s="102" t="s">
        <v>1776</v>
      </c>
      <c r="L530" s="108" t="s">
        <v>1777</v>
      </c>
    </row>
    <row r="531" spans="2:12" x14ac:dyDescent="0.2">
      <c r="B531" s="105" t="s">
        <v>627</v>
      </c>
      <c r="C531" s="101" t="s">
        <v>1789</v>
      </c>
      <c r="D531" s="106">
        <v>5.0599999999999996</v>
      </c>
      <c r="E531" s="107">
        <v>0.96750000000000003</v>
      </c>
      <c r="F531" s="107">
        <v>1.1666000000000001</v>
      </c>
      <c r="G531" s="103">
        <v>1</v>
      </c>
      <c r="H531" s="103">
        <v>2.31</v>
      </c>
      <c r="I531" s="101" t="s">
        <v>48</v>
      </c>
      <c r="J531" s="101" t="s">
        <v>512</v>
      </c>
      <c r="K531" s="102" t="s">
        <v>1776</v>
      </c>
      <c r="L531" s="108" t="s">
        <v>1777</v>
      </c>
    </row>
    <row r="532" spans="2:12" x14ac:dyDescent="0.2">
      <c r="B532" s="109" t="s">
        <v>628</v>
      </c>
      <c r="C532" s="110" t="s">
        <v>1789</v>
      </c>
      <c r="D532" s="111">
        <v>8.35</v>
      </c>
      <c r="E532" s="112">
        <v>1.7709999999999999</v>
      </c>
      <c r="F532" s="112">
        <v>2.1355</v>
      </c>
      <c r="G532" s="113">
        <v>1</v>
      </c>
      <c r="H532" s="113">
        <v>2.31</v>
      </c>
      <c r="I532" s="110" t="s">
        <v>48</v>
      </c>
      <c r="J532" s="110" t="s">
        <v>512</v>
      </c>
      <c r="K532" s="114" t="s">
        <v>1776</v>
      </c>
      <c r="L532" s="115" t="s">
        <v>1777</v>
      </c>
    </row>
    <row r="533" spans="2:12" x14ac:dyDescent="0.2">
      <c r="B533" s="116" t="s">
        <v>629</v>
      </c>
      <c r="C533" s="101" t="s">
        <v>630</v>
      </c>
      <c r="D533" s="106">
        <v>2.59</v>
      </c>
      <c r="E533" s="107">
        <v>0.49630000000000002</v>
      </c>
      <c r="F533" s="107">
        <v>0.59840000000000004</v>
      </c>
      <c r="G533" s="103">
        <v>1</v>
      </c>
      <c r="H533" s="103">
        <v>1</v>
      </c>
      <c r="I533" s="101" t="s">
        <v>48</v>
      </c>
      <c r="J533" s="101" t="s">
        <v>512</v>
      </c>
      <c r="K533" s="102" t="s">
        <v>1776</v>
      </c>
      <c r="L533" s="108" t="s">
        <v>1777</v>
      </c>
    </row>
    <row r="534" spans="2:12" x14ac:dyDescent="0.2">
      <c r="B534" s="105" t="s">
        <v>631</v>
      </c>
      <c r="C534" s="101" t="s">
        <v>630</v>
      </c>
      <c r="D534" s="106">
        <v>3.59</v>
      </c>
      <c r="E534" s="107">
        <v>0.63429999999999997</v>
      </c>
      <c r="F534" s="107">
        <v>0.76480000000000004</v>
      </c>
      <c r="G534" s="103">
        <v>1</v>
      </c>
      <c r="H534" s="103">
        <v>1.52</v>
      </c>
      <c r="I534" s="101" t="s">
        <v>48</v>
      </c>
      <c r="J534" s="101" t="s">
        <v>512</v>
      </c>
      <c r="K534" s="102" t="s">
        <v>1776</v>
      </c>
      <c r="L534" s="108" t="s">
        <v>1777</v>
      </c>
    </row>
    <row r="535" spans="2:12" x14ac:dyDescent="0.2">
      <c r="B535" s="105" t="s">
        <v>632</v>
      </c>
      <c r="C535" s="101" t="s">
        <v>630</v>
      </c>
      <c r="D535" s="106">
        <v>5.37</v>
      </c>
      <c r="E535" s="107">
        <v>0.95079999999999998</v>
      </c>
      <c r="F535" s="107">
        <v>1.1465000000000001</v>
      </c>
      <c r="G535" s="103">
        <v>1</v>
      </c>
      <c r="H535" s="103">
        <v>2.31</v>
      </c>
      <c r="I535" s="101" t="s">
        <v>48</v>
      </c>
      <c r="J535" s="101" t="s">
        <v>512</v>
      </c>
      <c r="K535" s="102" t="s">
        <v>1776</v>
      </c>
      <c r="L535" s="108" t="s">
        <v>1777</v>
      </c>
    </row>
    <row r="536" spans="2:12" x14ac:dyDescent="0.2">
      <c r="B536" s="109" t="s">
        <v>633</v>
      </c>
      <c r="C536" s="110" t="s">
        <v>630</v>
      </c>
      <c r="D536" s="111">
        <v>9.2799999999999994</v>
      </c>
      <c r="E536" s="112">
        <v>1.7317</v>
      </c>
      <c r="F536" s="112">
        <v>2.0880999999999998</v>
      </c>
      <c r="G536" s="113">
        <v>1</v>
      </c>
      <c r="H536" s="113">
        <v>2.31</v>
      </c>
      <c r="I536" s="110" t="s">
        <v>48</v>
      </c>
      <c r="J536" s="110" t="s">
        <v>512</v>
      </c>
      <c r="K536" s="114" t="s">
        <v>1776</v>
      </c>
      <c r="L536" s="115" t="s">
        <v>1777</v>
      </c>
    </row>
    <row r="537" spans="2:12" x14ac:dyDescent="0.2">
      <c r="B537" s="116" t="s">
        <v>634</v>
      </c>
      <c r="C537" s="101" t="s">
        <v>1790</v>
      </c>
      <c r="D537" s="106">
        <v>4.21</v>
      </c>
      <c r="E537" s="107">
        <v>1.659</v>
      </c>
      <c r="F537" s="107">
        <v>2.0004</v>
      </c>
      <c r="G537" s="103">
        <v>1</v>
      </c>
      <c r="H537" s="103">
        <v>1</v>
      </c>
      <c r="I537" s="101" t="s">
        <v>48</v>
      </c>
      <c r="J537" s="101" t="s">
        <v>512</v>
      </c>
      <c r="K537" s="102" t="s">
        <v>1791</v>
      </c>
      <c r="L537" s="108" t="s">
        <v>1792</v>
      </c>
    </row>
    <row r="538" spans="2:12" x14ac:dyDescent="0.2">
      <c r="B538" s="105" t="s">
        <v>635</v>
      </c>
      <c r="C538" s="101" t="s">
        <v>1790</v>
      </c>
      <c r="D538" s="106">
        <v>5.66</v>
      </c>
      <c r="E538" s="107">
        <v>2.0344000000000002</v>
      </c>
      <c r="F538" s="107">
        <v>2.4531000000000001</v>
      </c>
      <c r="G538" s="103">
        <v>1</v>
      </c>
      <c r="H538" s="103">
        <v>1.52</v>
      </c>
      <c r="I538" s="101" t="s">
        <v>48</v>
      </c>
      <c r="J538" s="101" t="s">
        <v>512</v>
      </c>
      <c r="K538" s="102" t="s">
        <v>1791</v>
      </c>
      <c r="L538" s="108" t="s">
        <v>1792</v>
      </c>
    </row>
    <row r="539" spans="2:12" x14ac:dyDescent="0.2">
      <c r="B539" s="105" t="s">
        <v>636</v>
      </c>
      <c r="C539" s="101" t="s">
        <v>1790</v>
      </c>
      <c r="D539" s="106">
        <v>9.16</v>
      </c>
      <c r="E539" s="107">
        <v>2.8153999999999999</v>
      </c>
      <c r="F539" s="107">
        <v>3.3948</v>
      </c>
      <c r="G539" s="103">
        <v>1</v>
      </c>
      <c r="H539" s="103">
        <v>2.31</v>
      </c>
      <c r="I539" s="101" t="s">
        <v>48</v>
      </c>
      <c r="J539" s="101" t="s">
        <v>512</v>
      </c>
      <c r="K539" s="102" t="s">
        <v>1791</v>
      </c>
      <c r="L539" s="108" t="s">
        <v>1792</v>
      </c>
    </row>
    <row r="540" spans="2:12" x14ac:dyDescent="0.2">
      <c r="B540" s="109" t="s">
        <v>637</v>
      </c>
      <c r="C540" s="110" t="s">
        <v>1790</v>
      </c>
      <c r="D540" s="111">
        <v>17.579999999999998</v>
      </c>
      <c r="E540" s="112">
        <v>5.4625000000000004</v>
      </c>
      <c r="F540" s="112">
        <v>6.5867000000000004</v>
      </c>
      <c r="G540" s="113">
        <v>1</v>
      </c>
      <c r="H540" s="113">
        <v>2.31</v>
      </c>
      <c r="I540" s="110" t="s">
        <v>48</v>
      </c>
      <c r="J540" s="110" t="s">
        <v>512</v>
      </c>
      <c r="K540" s="114" t="s">
        <v>1791</v>
      </c>
      <c r="L540" s="115" t="s">
        <v>1792</v>
      </c>
    </row>
    <row r="541" spans="2:12" x14ac:dyDescent="0.2">
      <c r="B541" s="116" t="s">
        <v>638</v>
      </c>
      <c r="C541" s="101" t="s">
        <v>639</v>
      </c>
      <c r="D541" s="106">
        <v>4.18</v>
      </c>
      <c r="E541" s="107">
        <v>1.2952999999999999</v>
      </c>
      <c r="F541" s="107">
        <v>1.5619000000000001</v>
      </c>
      <c r="G541" s="103">
        <v>1</v>
      </c>
      <c r="H541" s="103">
        <v>1</v>
      </c>
      <c r="I541" s="101" t="s">
        <v>48</v>
      </c>
      <c r="J541" s="101" t="s">
        <v>512</v>
      </c>
      <c r="K541" s="102" t="s">
        <v>1791</v>
      </c>
      <c r="L541" s="108" t="s">
        <v>1792</v>
      </c>
    </row>
    <row r="542" spans="2:12" x14ac:dyDescent="0.2">
      <c r="B542" s="105" t="s">
        <v>640</v>
      </c>
      <c r="C542" s="101" t="s">
        <v>639</v>
      </c>
      <c r="D542" s="106">
        <v>6.03</v>
      </c>
      <c r="E542" s="107">
        <v>1.7641</v>
      </c>
      <c r="F542" s="107">
        <v>2.1272000000000002</v>
      </c>
      <c r="G542" s="103">
        <v>1</v>
      </c>
      <c r="H542" s="103">
        <v>1.52</v>
      </c>
      <c r="I542" s="101" t="s">
        <v>48</v>
      </c>
      <c r="J542" s="101" t="s">
        <v>512</v>
      </c>
      <c r="K542" s="102" t="s">
        <v>1791</v>
      </c>
      <c r="L542" s="108" t="s">
        <v>1792</v>
      </c>
    </row>
    <row r="543" spans="2:12" x14ac:dyDescent="0.2">
      <c r="B543" s="105" t="s">
        <v>641</v>
      </c>
      <c r="C543" s="101" t="s">
        <v>639</v>
      </c>
      <c r="D543" s="106">
        <v>10.029999999999999</v>
      </c>
      <c r="E543" s="107">
        <v>2.4495</v>
      </c>
      <c r="F543" s="107">
        <v>2.9535999999999998</v>
      </c>
      <c r="G543" s="103">
        <v>1</v>
      </c>
      <c r="H543" s="103">
        <v>2.31</v>
      </c>
      <c r="I543" s="101" t="s">
        <v>48</v>
      </c>
      <c r="J543" s="101" t="s">
        <v>512</v>
      </c>
      <c r="K543" s="102" t="s">
        <v>1791</v>
      </c>
      <c r="L543" s="108" t="s">
        <v>1792</v>
      </c>
    </row>
    <row r="544" spans="2:12" x14ac:dyDescent="0.2">
      <c r="B544" s="109" t="s">
        <v>642</v>
      </c>
      <c r="C544" s="110" t="s">
        <v>639</v>
      </c>
      <c r="D544" s="111">
        <v>20.05</v>
      </c>
      <c r="E544" s="112">
        <v>4.7348999999999997</v>
      </c>
      <c r="F544" s="112">
        <v>5.7093999999999996</v>
      </c>
      <c r="G544" s="113">
        <v>1</v>
      </c>
      <c r="H544" s="113">
        <v>2.31</v>
      </c>
      <c r="I544" s="110" t="s">
        <v>48</v>
      </c>
      <c r="J544" s="110" t="s">
        <v>512</v>
      </c>
      <c r="K544" s="114" t="s">
        <v>1791</v>
      </c>
      <c r="L544" s="115" t="s">
        <v>1792</v>
      </c>
    </row>
    <row r="545" spans="2:12" x14ac:dyDescent="0.2">
      <c r="B545" s="116" t="s">
        <v>643</v>
      </c>
      <c r="C545" s="101" t="s">
        <v>644</v>
      </c>
      <c r="D545" s="106">
        <v>2.41</v>
      </c>
      <c r="E545" s="107">
        <v>0.99390000000000001</v>
      </c>
      <c r="F545" s="107">
        <v>1.1983999999999999</v>
      </c>
      <c r="G545" s="103">
        <v>1</v>
      </c>
      <c r="H545" s="103">
        <v>1</v>
      </c>
      <c r="I545" s="101" t="s">
        <v>48</v>
      </c>
      <c r="J545" s="101" t="s">
        <v>512</v>
      </c>
      <c r="K545" s="102" t="s">
        <v>1791</v>
      </c>
      <c r="L545" s="108" t="s">
        <v>1792</v>
      </c>
    </row>
    <row r="546" spans="2:12" x14ac:dyDescent="0.2">
      <c r="B546" s="105" t="s">
        <v>645</v>
      </c>
      <c r="C546" s="101" t="s">
        <v>644</v>
      </c>
      <c r="D546" s="106">
        <v>3.6</v>
      </c>
      <c r="E546" s="107">
        <v>1.2083999999999999</v>
      </c>
      <c r="F546" s="107">
        <v>1.4571000000000001</v>
      </c>
      <c r="G546" s="103">
        <v>1</v>
      </c>
      <c r="H546" s="103">
        <v>1.52</v>
      </c>
      <c r="I546" s="101" t="s">
        <v>48</v>
      </c>
      <c r="J546" s="101" t="s">
        <v>512</v>
      </c>
      <c r="K546" s="102" t="s">
        <v>1791</v>
      </c>
      <c r="L546" s="108" t="s">
        <v>1792</v>
      </c>
    </row>
    <row r="547" spans="2:12" x14ac:dyDescent="0.2">
      <c r="B547" s="105" t="s">
        <v>646</v>
      </c>
      <c r="C547" s="101" t="s">
        <v>644</v>
      </c>
      <c r="D547" s="106">
        <v>5.76</v>
      </c>
      <c r="E547" s="107">
        <v>1.5285</v>
      </c>
      <c r="F547" s="107">
        <v>1.8431</v>
      </c>
      <c r="G547" s="103">
        <v>1</v>
      </c>
      <c r="H547" s="103">
        <v>2.31</v>
      </c>
      <c r="I547" s="101" t="s">
        <v>48</v>
      </c>
      <c r="J547" s="101" t="s">
        <v>512</v>
      </c>
      <c r="K547" s="102" t="s">
        <v>1791</v>
      </c>
      <c r="L547" s="108" t="s">
        <v>1792</v>
      </c>
    </row>
    <row r="548" spans="2:12" x14ac:dyDescent="0.2">
      <c r="B548" s="109" t="s">
        <v>647</v>
      </c>
      <c r="C548" s="110" t="s">
        <v>644</v>
      </c>
      <c r="D548" s="111">
        <v>12.31</v>
      </c>
      <c r="E548" s="112">
        <v>3.1282000000000001</v>
      </c>
      <c r="F548" s="112">
        <v>3.7719999999999998</v>
      </c>
      <c r="G548" s="113">
        <v>1</v>
      </c>
      <c r="H548" s="113">
        <v>2.31</v>
      </c>
      <c r="I548" s="110" t="s">
        <v>48</v>
      </c>
      <c r="J548" s="110" t="s">
        <v>512</v>
      </c>
      <c r="K548" s="114" t="s">
        <v>1791</v>
      </c>
      <c r="L548" s="115" t="s">
        <v>1792</v>
      </c>
    </row>
    <row r="549" spans="2:12" x14ac:dyDescent="0.2">
      <c r="B549" s="116" t="s">
        <v>648</v>
      </c>
      <c r="C549" s="101" t="s">
        <v>1793</v>
      </c>
      <c r="D549" s="106">
        <v>3.49</v>
      </c>
      <c r="E549" s="107">
        <v>1.2161999999999999</v>
      </c>
      <c r="F549" s="107">
        <v>1.4664999999999999</v>
      </c>
      <c r="G549" s="103">
        <v>1</v>
      </c>
      <c r="H549" s="103">
        <v>1</v>
      </c>
      <c r="I549" s="101" t="s">
        <v>48</v>
      </c>
      <c r="J549" s="101" t="s">
        <v>512</v>
      </c>
      <c r="K549" s="102" t="s">
        <v>1791</v>
      </c>
      <c r="L549" s="108" t="s">
        <v>1792</v>
      </c>
    </row>
    <row r="550" spans="2:12" x14ac:dyDescent="0.2">
      <c r="B550" s="105" t="s">
        <v>649</v>
      </c>
      <c r="C550" s="101" t="s">
        <v>1793</v>
      </c>
      <c r="D550" s="106">
        <v>4.32</v>
      </c>
      <c r="E550" s="107">
        <v>1.3436999999999999</v>
      </c>
      <c r="F550" s="107">
        <v>1.6202000000000001</v>
      </c>
      <c r="G550" s="103">
        <v>1</v>
      </c>
      <c r="H550" s="103">
        <v>1.52</v>
      </c>
      <c r="I550" s="101" t="s">
        <v>48</v>
      </c>
      <c r="J550" s="101" t="s">
        <v>512</v>
      </c>
      <c r="K550" s="102" t="s">
        <v>1791</v>
      </c>
      <c r="L550" s="108" t="s">
        <v>1792</v>
      </c>
    </row>
    <row r="551" spans="2:12" x14ac:dyDescent="0.2">
      <c r="B551" s="105" t="s">
        <v>650</v>
      </c>
      <c r="C551" s="101" t="s">
        <v>1793</v>
      </c>
      <c r="D551" s="106">
        <v>8.49</v>
      </c>
      <c r="E551" s="107">
        <v>2.0655999999999999</v>
      </c>
      <c r="F551" s="107">
        <v>2.4906999999999999</v>
      </c>
      <c r="G551" s="103">
        <v>1</v>
      </c>
      <c r="H551" s="103">
        <v>2.31</v>
      </c>
      <c r="I551" s="101" t="s">
        <v>48</v>
      </c>
      <c r="J551" s="101" t="s">
        <v>512</v>
      </c>
      <c r="K551" s="102" t="s">
        <v>1791</v>
      </c>
      <c r="L551" s="108" t="s">
        <v>1792</v>
      </c>
    </row>
    <row r="552" spans="2:12" x14ac:dyDescent="0.2">
      <c r="B552" s="109" t="s">
        <v>651</v>
      </c>
      <c r="C552" s="110" t="s">
        <v>1793</v>
      </c>
      <c r="D552" s="111">
        <v>16.43</v>
      </c>
      <c r="E552" s="112">
        <v>4.3949999999999996</v>
      </c>
      <c r="F552" s="112">
        <v>5.2995000000000001</v>
      </c>
      <c r="G552" s="113">
        <v>1</v>
      </c>
      <c r="H552" s="113">
        <v>2.31</v>
      </c>
      <c r="I552" s="110" t="s">
        <v>48</v>
      </c>
      <c r="J552" s="110" t="s">
        <v>512</v>
      </c>
      <c r="K552" s="114" t="s">
        <v>1791</v>
      </c>
      <c r="L552" s="115" t="s">
        <v>1792</v>
      </c>
    </row>
    <row r="553" spans="2:12" x14ac:dyDescent="0.2">
      <c r="B553" s="116" t="s">
        <v>652</v>
      </c>
      <c r="C553" s="101" t="s">
        <v>1794</v>
      </c>
      <c r="D553" s="106">
        <v>2.77</v>
      </c>
      <c r="E553" s="107">
        <v>0.45140000000000002</v>
      </c>
      <c r="F553" s="107">
        <v>0.54430000000000001</v>
      </c>
      <c r="G553" s="103">
        <v>1</v>
      </c>
      <c r="H553" s="103">
        <v>1</v>
      </c>
      <c r="I553" s="101" t="s">
        <v>48</v>
      </c>
      <c r="J553" s="101" t="s">
        <v>512</v>
      </c>
      <c r="K553" s="102" t="s">
        <v>1791</v>
      </c>
      <c r="L553" s="108" t="s">
        <v>1792</v>
      </c>
    </row>
    <row r="554" spans="2:12" x14ac:dyDescent="0.2">
      <c r="B554" s="105" t="s">
        <v>653</v>
      </c>
      <c r="C554" s="101" t="s">
        <v>1794</v>
      </c>
      <c r="D554" s="106">
        <v>3.61</v>
      </c>
      <c r="E554" s="107">
        <v>0.58450000000000002</v>
      </c>
      <c r="F554" s="107">
        <v>0.70479999999999998</v>
      </c>
      <c r="G554" s="103">
        <v>1</v>
      </c>
      <c r="H554" s="103">
        <v>1.52</v>
      </c>
      <c r="I554" s="101" t="s">
        <v>48</v>
      </c>
      <c r="J554" s="101" t="s">
        <v>512</v>
      </c>
      <c r="K554" s="102" t="s">
        <v>1791</v>
      </c>
      <c r="L554" s="108" t="s">
        <v>1792</v>
      </c>
    </row>
    <row r="555" spans="2:12" x14ac:dyDescent="0.2">
      <c r="B555" s="105" t="s">
        <v>654</v>
      </c>
      <c r="C555" s="101" t="s">
        <v>1794</v>
      </c>
      <c r="D555" s="106">
        <v>5.62</v>
      </c>
      <c r="E555" s="107">
        <v>0.93989999999999996</v>
      </c>
      <c r="F555" s="107">
        <v>1.1333</v>
      </c>
      <c r="G555" s="103">
        <v>1</v>
      </c>
      <c r="H555" s="103">
        <v>2.31</v>
      </c>
      <c r="I555" s="101" t="s">
        <v>48</v>
      </c>
      <c r="J555" s="101" t="s">
        <v>512</v>
      </c>
      <c r="K555" s="102" t="s">
        <v>1791</v>
      </c>
      <c r="L555" s="108" t="s">
        <v>1792</v>
      </c>
    </row>
    <row r="556" spans="2:12" x14ac:dyDescent="0.2">
      <c r="B556" s="109" t="s">
        <v>655</v>
      </c>
      <c r="C556" s="110" t="s">
        <v>1794</v>
      </c>
      <c r="D556" s="111">
        <v>9.98</v>
      </c>
      <c r="E556" s="112">
        <v>2.0891000000000002</v>
      </c>
      <c r="F556" s="112">
        <v>2.5190000000000001</v>
      </c>
      <c r="G556" s="113">
        <v>1</v>
      </c>
      <c r="H556" s="113">
        <v>2.31</v>
      </c>
      <c r="I556" s="110" t="s">
        <v>48</v>
      </c>
      <c r="J556" s="110" t="s">
        <v>512</v>
      </c>
      <c r="K556" s="114" t="s">
        <v>1791</v>
      </c>
      <c r="L556" s="115" t="s">
        <v>1792</v>
      </c>
    </row>
    <row r="557" spans="2:12" x14ac:dyDescent="0.2">
      <c r="B557" s="116" t="s">
        <v>656</v>
      </c>
      <c r="C557" s="101" t="s">
        <v>657</v>
      </c>
      <c r="D557" s="106">
        <v>2.72</v>
      </c>
      <c r="E557" s="107">
        <v>0.46989999999999998</v>
      </c>
      <c r="F557" s="107">
        <v>0.56659999999999999</v>
      </c>
      <c r="G557" s="103">
        <v>1</v>
      </c>
      <c r="H557" s="103">
        <v>1</v>
      </c>
      <c r="I557" s="101" t="s">
        <v>48</v>
      </c>
      <c r="J557" s="101" t="s">
        <v>512</v>
      </c>
      <c r="K557" s="102" t="s">
        <v>1791</v>
      </c>
      <c r="L557" s="108" t="s">
        <v>1792</v>
      </c>
    </row>
    <row r="558" spans="2:12" x14ac:dyDescent="0.2">
      <c r="B558" s="105" t="s">
        <v>658</v>
      </c>
      <c r="C558" s="101" t="s">
        <v>657</v>
      </c>
      <c r="D558" s="106">
        <v>3.6</v>
      </c>
      <c r="E558" s="107">
        <v>0.61560000000000004</v>
      </c>
      <c r="F558" s="107">
        <v>0.74229999999999996</v>
      </c>
      <c r="G558" s="103">
        <v>1</v>
      </c>
      <c r="H558" s="103">
        <v>1.52</v>
      </c>
      <c r="I558" s="101" t="s">
        <v>48</v>
      </c>
      <c r="J558" s="101" t="s">
        <v>512</v>
      </c>
      <c r="K558" s="102" t="s">
        <v>1791</v>
      </c>
      <c r="L558" s="108" t="s">
        <v>1792</v>
      </c>
    </row>
    <row r="559" spans="2:12" x14ac:dyDescent="0.2">
      <c r="B559" s="105" t="s">
        <v>659</v>
      </c>
      <c r="C559" s="101" t="s">
        <v>657</v>
      </c>
      <c r="D559" s="106">
        <v>5.63</v>
      </c>
      <c r="E559" s="107">
        <v>0.97709999999999997</v>
      </c>
      <c r="F559" s="107">
        <v>1.1781999999999999</v>
      </c>
      <c r="G559" s="103">
        <v>1</v>
      </c>
      <c r="H559" s="103">
        <v>2.31</v>
      </c>
      <c r="I559" s="101" t="s">
        <v>48</v>
      </c>
      <c r="J559" s="101" t="s">
        <v>512</v>
      </c>
      <c r="K559" s="102" t="s">
        <v>1791</v>
      </c>
      <c r="L559" s="108" t="s">
        <v>1792</v>
      </c>
    </row>
    <row r="560" spans="2:12" x14ac:dyDescent="0.2">
      <c r="B560" s="109" t="s">
        <v>660</v>
      </c>
      <c r="C560" s="110" t="s">
        <v>657</v>
      </c>
      <c r="D560" s="111">
        <v>10.52</v>
      </c>
      <c r="E560" s="112">
        <v>2.1526999999999998</v>
      </c>
      <c r="F560" s="112">
        <v>2.5956999999999999</v>
      </c>
      <c r="G560" s="113">
        <v>1</v>
      </c>
      <c r="H560" s="113">
        <v>2.31</v>
      </c>
      <c r="I560" s="110" t="s">
        <v>48</v>
      </c>
      <c r="J560" s="110" t="s">
        <v>512</v>
      </c>
      <c r="K560" s="114" t="s">
        <v>1791</v>
      </c>
      <c r="L560" s="115" t="s">
        <v>1792</v>
      </c>
    </row>
    <row r="561" spans="2:12" x14ac:dyDescent="0.2">
      <c r="B561" s="116" t="s">
        <v>661</v>
      </c>
      <c r="C561" s="101" t="s">
        <v>1795</v>
      </c>
      <c r="D561" s="106">
        <v>3</v>
      </c>
      <c r="E561" s="107">
        <v>0.65759999999999996</v>
      </c>
      <c r="F561" s="107">
        <v>0.79290000000000005</v>
      </c>
      <c r="G561" s="103">
        <v>1</v>
      </c>
      <c r="H561" s="103">
        <v>1</v>
      </c>
      <c r="I561" s="101" t="s">
        <v>48</v>
      </c>
      <c r="J561" s="101" t="s">
        <v>512</v>
      </c>
      <c r="K561" s="102" t="s">
        <v>1791</v>
      </c>
      <c r="L561" s="108" t="s">
        <v>1792</v>
      </c>
    </row>
    <row r="562" spans="2:12" x14ac:dyDescent="0.2">
      <c r="B562" s="105" t="s">
        <v>662</v>
      </c>
      <c r="C562" s="101" t="s">
        <v>1795</v>
      </c>
      <c r="D562" s="106">
        <v>3.97</v>
      </c>
      <c r="E562" s="107">
        <v>0.82869999999999999</v>
      </c>
      <c r="F562" s="107">
        <v>0.99919999999999998</v>
      </c>
      <c r="G562" s="103">
        <v>1</v>
      </c>
      <c r="H562" s="103">
        <v>1.52</v>
      </c>
      <c r="I562" s="101" t="s">
        <v>48</v>
      </c>
      <c r="J562" s="101" t="s">
        <v>512</v>
      </c>
      <c r="K562" s="102" t="s">
        <v>1791</v>
      </c>
      <c r="L562" s="108" t="s">
        <v>1792</v>
      </c>
    </row>
    <row r="563" spans="2:12" x14ac:dyDescent="0.2">
      <c r="B563" s="105" t="s">
        <v>663</v>
      </c>
      <c r="C563" s="101" t="s">
        <v>1795</v>
      </c>
      <c r="D563" s="106">
        <v>5.76</v>
      </c>
      <c r="E563" s="107">
        <v>1.1008</v>
      </c>
      <c r="F563" s="107">
        <v>1.3272999999999999</v>
      </c>
      <c r="G563" s="103">
        <v>1</v>
      </c>
      <c r="H563" s="103">
        <v>2.31</v>
      </c>
      <c r="I563" s="101" t="s">
        <v>48</v>
      </c>
      <c r="J563" s="101" t="s">
        <v>512</v>
      </c>
      <c r="K563" s="102" t="s">
        <v>1791</v>
      </c>
      <c r="L563" s="108" t="s">
        <v>1792</v>
      </c>
    </row>
    <row r="564" spans="2:12" x14ac:dyDescent="0.2">
      <c r="B564" s="109" t="s">
        <v>664</v>
      </c>
      <c r="C564" s="110" t="s">
        <v>1795</v>
      </c>
      <c r="D564" s="111">
        <v>8.9600000000000009</v>
      </c>
      <c r="E564" s="112">
        <v>1.6997</v>
      </c>
      <c r="F564" s="112">
        <v>2.0495000000000001</v>
      </c>
      <c r="G564" s="113">
        <v>1</v>
      </c>
      <c r="H564" s="113">
        <v>2.31</v>
      </c>
      <c r="I564" s="110" t="s">
        <v>48</v>
      </c>
      <c r="J564" s="110" t="s">
        <v>512</v>
      </c>
      <c r="K564" s="114" t="s">
        <v>1791</v>
      </c>
      <c r="L564" s="115" t="s">
        <v>1792</v>
      </c>
    </row>
    <row r="565" spans="2:12" x14ac:dyDescent="0.2">
      <c r="B565" s="116" t="s">
        <v>665</v>
      </c>
      <c r="C565" s="101" t="s">
        <v>666</v>
      </c>
      <c r="D565" s="106">
        <v>2.89</v>
      </c>
      <c r="E565" s="107">
        <v>0.45929999999999999</v>
      </c>
      <c r="F565" s="107">
        <v>0.55379999999999996</v>
      </c>
      <c r="G565" s="103">
        <v>1</v>
      </c>
      <c r="H565" s="103">
        <v>1</v>
      </c>
      <c r="I565" s="101" t="s">
        <v>48</v>
      </c>
      <c r="J565" s="101" t="s">
        <v>512</v>
      </c>
      <c r="K565" s="102" t="s">
        <v>1791</v>
      </c>
      <c r="L565" s="108" t="s">
        <v>1792</v>
      </c>
    </row>
    <row r="566" spans="2:12" x14ac:dyDescent="0.2">
      <c r="B566" s="105" t="s">
        <v>667</v>
      </c>
      <c r="C566" s="101" t="s">
        <v>666</v>
      </c>
      <c r="D566" s="106">
        <v>3.8</v>
      </c>
      <c r="E566" s="107">
        <v>0.6069</v>
      </c>
      <c r="F566" s="107">
        <v>0.73180000000000001</v>
      </c>
      <c r="G566" s="103">
        <v>1</v>
      </c>
      <c r="H566" s="103">
        <v>1.52</v>
      </c>
      <c r="I566" s="101" t="s">
        <v>48</v>
      </c>
      <c r="J566" s="101" t="s">
        <v>512</v>
      </c>
      <c r="K566" s="102" t="s">
        <v>1791</v>
      </c>
      <c r="L566" s="108" t="s">
        <v>1792</v>
      </c>
    </row>
    <row r="567" spans="2:12" x14ac:dyDescent="0.2">
      <c r="B567" s="105" t="s">
        <v>668</v>
      </c>
      <c r="C567" s="101" t="s">
        <v>666</v>
      </c>
      <c r="D567" s="106">
        <v>6.12</v>
      </c>
      <c r="E567" s="107">
        <v>0.99639999999999995</v>
      </c>
      <c r="F567" s="107">
        <v>1.2015</v>
      </c>
      <c r="G567" s="103">
        <v>1</v>
      </c>
      <c r="H567" s="103">
        <v>2.31</v>
      </c>
      <c r="I567" s="101" t="s">
        <v>48</v>
      </c>
      <c r="J567" s="101" t="s">
        <v>512</v>
      </c>
      <c r="K567" s="102" t="s">
        <v>1791</v>
      </c>
      <c r="L567" s="108" t="s">
        <v>1792</v>
      </c>
    </row>
    <row r="568" spans="2:12" x14ac:dyDescent="0.2">
      <c r="B568" s="109" t="s">
        <v>669</v>
      </c>
      <c r="C568" s="110" t="s">
        <v>666</v>
      </c>
      <c r="D568" s="111">
        <v>12.11</v>
      </c>
      <c r="E568" s="112">
        <v>2.2883</v>
      </c>
      <c r="F568" s="112">
        <v>2.7591999999999999</v>
      </c>
      <c r="G568" s="113">
        <v>1</v>
      </c>
      <c r="H568" s="113">
        <v>2.31</v>
      </c>
      <c r="I568" s="110" t="s">
        <v>48</v>
      </c>
      <c r="J568" s="110" t="s">
        <v>512</v>
      </c>
      <c r="K568" s="114" t="s">
        <v>1791</v>
      </c>
      <c r="L568" s="115" t="s">
        <v>1792</v>
      </c>
    </row>
    <row r="569" spans="2:12" x14ac:dyDescent="0.2">
      <c r="B569" s="116" t="s">
        <v>670</v>
      </c>
      <c r="C569" s="101" t="s">
        <v>671</v>
      </c>
      <c r="D569" s="106">
        <v>2.68</v>
      </c>
      <c r="E569" s="107">
        <v>0.4743</v>
      </c>
      <c r="F569" s="107">
        <v>0.57189999999999996</v>
      </c>
      <c r="G569" s="103">
        <v>1</v>
      </c>
      <c r="H569" s="103">
        <v>1</v>
      </c>
      <c r="I569" s="101" t="s">
        <v>48</v>
      </c>
      <c r="J569" s="101" t="s">
        <v>512</v>
      </c>
      <c r="K569" s="102" t="s">
        <v>1791</v>
      </c>
      <c r="L569" s="108" t="s">
        <v>1792</v>
      </c>
    </row>
    <row r="570" spans="2:12" x14ac:dyDescent="0.2">
      <c r="B570" s="105" t="s">
        <v>672</v>
      </c>
      <c r="C570" s="101" t="s">
        <v>671</v>
      </c>
      <c r="D570" s="106">
        <v>3.31</v>
      </c>
      <c r="E570" s="107">
        <v>0.60209999999999997</v>
      </c>
      <c r="F570" s="107">
        <v>0.72599999999999998</v>
      </c>
      <c r="G570" s="103">
        <v>1</v>
      </c>
      <c r="H570" s="103">
        <v>1.52</v>
      </c>
      <c r="I570" s="101" t="s">
        <v>48</v>
      </c>
      <c r="J570" s="101" t="s">
        <v>512</v>
      </c>
      <c r="K570" s="102" t="s">
        <v>1791</v>
      </c>
      <c r="L570" s="108" t="s">
        <v>1792</v>
      </c>
    </row>
    <row r="571" spans="2:12" x14ac:dyDescent="0.2">
      <c r="B571" s="105" t="s">
        <v>673</v>
      </c>
      <c r="C571" s="101" t="s">
        <v>671</v>
      </c>
      <c r="D571" s="106">
        <v>4.88</v>
      </c>
      <c r="E571" s="107">
        <v>0.91639999999999999</v>
      </c>
      <c r="F571" s="107">
        <v>1.105</v>
      </c>
      <c r="G571" s="103">
        <v>1</v>
      </c>
      <c r="H571" s="103">
        <v>2.31</v>
      </c>
      <c r="I571" s="101" t="s">
        <v>48</v>
      </c>
      <c r="J571" s="101" t="s">
        <v>512</v>
      </c>
      <c r="K571" s="102" t="s">
        <v>1791</v>
      </c>
      <c r="L571" s="108" t="s">
        <v>1792</v>
      </c>
    </row>
    <row r="572" spans="2:12" x14ac:dyDescent="0.2">
      <c r="B572" s="109" t="s">
        <v>674</v>
      </c>
      <c r="C572" s="110" t="s">
        <v>671</v>
      </c>
      <c r="D572" s="111">
        <v>8.85</v>
      </c>
      <c r="E572" s="112">
        <v>1.8398000000000001</v>
      </c>
      <c r="F572" s="112">
        <v>2.2183999999999999</v>
      </c>
      <c r="G572" s="113">
        <v>1</v>
      </c>
      <c r="H572" s="113">
        <v>2.31</v>
      </c>
      <c r="I572" s="110" t="s">
        <v>48</v>
      </c>
      <c r="J572" s="110" t="s">
        <v>512</v>
      </c>
      <c r="K572" s="114" t="s">
        <v>1791</v>
      </c>
      <c r="L572" s="115" t="s">
        <v>1792</v>
      </c>
    </row>
    <row r="573" spans="2:12" x14ac:dyDescent="0.2">
      <c r="B573" s="116" t="s">
        <v>675</v>
      </c>
      <c r="C573" s="101" t="s">
        <v>1796</v>
      </c>
      <c r="D573" s="106">
        <v>2.4500000000000002</v>
      </c>
      <c r="E573" s="107">
        <v>0.61860000000000004</v>
      </c>
      <c r="F573" s="107">
        <v>0.74590000000000001</v>
      </c>
      <c r="G573" s="103">
        <v>1</v>
      </c>
      <c r="H573" s="103">
        <v>1</v>
      </c>
      <c r="I573" s="101" t="s">
        <v>48</v>
      </c>
      <c r="J573" s="101" t="s">
        <v>512</v>
      </c>
      <c r="K573" s="102" t="s">
        <v>1791</v>
      </c>
      <c r="L573" s="108" t="s">
        <v>1792</v>
      </c>
    </row>
    <row r="574" spans="2:12" x14ac:dyDescent="0.2">
      <c r="B574" s="105" t="s">
        <v>676</v>
      </c>
      <c r="C574" s="101" t="s">
        <v>1796</v>
      </c>
      <c r="D574" s="106">
        <v>3.56</v>
      </c>
      <c r="E574" s="107">
        <v>0.78439999999999999</v>
      </c>
      <c r="F574" s="107">
        <v>0.94579999999999997</v>
      </c>
      <c r="G574" s="103">
        <v>1</v>
      </c>
      <c r="H574" s="103">
        <v>1.52</v>
      </c>
      <c r="I574" s="101" t="s">
        <v>48</v>
      </c>
      <c r="J574" s="101" t="s">
        <v>512</v>
      </c>
      <c r="K574" s="102" t="s">
        <v>1791</v>
      </c>
      <c r="L574" s="108" t="s">
        <v>1792</v>
      </c>
    </row>
    <row r="575" spans="2:12" x14ac:dyDescent="0.2">
      <c r="B575" s="105" t="s">
        <v>677</v>
      </c>
      <c r="C575" s="101" t="s">
        <v>1796</v>
      </c>
      <c r="D575" s="106">
        <v>5.65</v>
      </c>
      <c r="E575" s="107">
        <v>1.1204000000000001</v>
      </c>
      <c r="F575" s="107">
        <v>1.351</v>
      </c>
      <c r="G575" s="103">
        <v>1</v>
      </c>
      <c r="H575" s="103">
        <v>2.31</v>
      </c>
      <c r="I575" s="101" t="s">
        <v>48</v>
      </c>
      <c r="J575" s="101" t="s">
        <v>512</v>
      </c>
      <c r="K575" s="102" t="s">
        <v>1791</v>
      </c>
      <c r="L575" s="108" t="s">
        <v>1792</v>
      </c>
    </row>
    <row r="576" spans="2:12" x14ac:dyDescent="0.2">
      <c r="B576" s="109" t="s">
        <v>678</v>
      </c>
      <c r="C576" s="110" t="s">
        <v>1796</v>
      </c>
      <c r="D576" s="111">
        <v>10.29</v>
      </c>
      <c r="E576" s="112">
        <v>2.0009000000000001</v>
      </c>
      <c r="F576" s="112">
        <v>2.4127000000000001</v>
      </c>
      <c r="G576" s="113">
        <v>1</v>
      </c>
      <c r="H576" s="113">
        <v>2.31</v>
      </c>
      <c r="I576" s="110" t="s">
        <v>48</v>
      </c>
      <c r="J576" s="110" t="s">
        <v>512</v>
      </c>
      <c r="K576" s="114" t="s">
        <v>1791</v>
      </c>
      <c r="L576" s="115" t="s">
        <v>1792</v>
      </c>
    </row>
    <row r="577" spans="2:12" x14ac:dyDescent="0.2">
      <c r="B577" s="116" t="s">
        <v>679</v>
      </c>
      <c r="C577" s="101" t="s">
        <v>1797</v>
      </c>
      <c r="D577" s="106">
        <v>3.72</v>
      </c>
      <c r="E577" s="107">
        <v>3.5026000000000002</v>
      </c>
      <c r="F577" s="107">
        <v>4.2233999999999998</v>
      </c>
      <c r="G577" s="103">
        <v>1</v>
      </c>
      <c r="H577" s="103">
        <v>1</v>
      </c>
      <c r="I577" s="101" t="s">
        <v>48</v>
      </c>
      <c r="J577" s="101" t="s">
        <v>60</v>
      </c>
      <c r="K577" s="102" t="s">
        <v>1798</v>
      </c>
      <c r="L577" s="108" t="s">
        <v>1799</v>
      </c>
    </row>
    <row r="578" spans="2:12" x14ac:dyDescent="0.2">
      <c r="B578" s="105" t="s">
        <v>680</v>
      </c>
      <c r="C578" s="101" t="s">
        <v>1797</v>
      </c>
      <c r="D578" s="106">
        <v>5.47</v>
      </c>
      <c r="E578" s="107">
        <v>4.3994999999999997</v>
      </c>
      <c r="F578" s="107">
        <v>5.3048999999999999</v>
      </c>
      <c r="G578" s="103">
        <v>1</v>
      </c>
      <c r="H578" s="103">
        <v>1.52</v>
      </c>
      <c r="I578" s="101" t="s">
        <v>48</v>
      </c>
      <c r="J578" s="101" t="s">
        <v>60</v>
      </c>
      <c r="K578" s="102" t="s">
        <v>1798</v>
      </c>
      <c r="L578" s="108" t="s">
        <v>1799</v>
      </c>
    </row>
    <row r="579" spans="2:12" x14ac:dyDescent="0.2">
      <c r="B579" s="105" t="s">
        <v>681</v>
      </c>
      <c r="C579" s="101" t="s">
        <v>1797</v>
      </c>
      <c r="D579" s="106">
        <v>8.69</v>
      </c>
      <c r="E579" s="107">
        <v>6.2697000000000003</v>
      </c>
      <c r="F579" s="107">
        <v>7.56</v>
      </c>
      <c r="G579" s="103">
        <v>1</v>
      </c>
      <c r="H579" s="103">
        <v>2.31</v>
      </c>
      <c r="I579" s="101" t="s">
        <v>48</v>
      </c>
      <c r="J579" s="101" t="s">
        <v>60</v>
      </c>
      <c r="K579" s="102" t="s">
        <v>1798</v>
      </c>
      <c r="L579" s="108" t="s">
        <v>1799</v>
      </c>
    </row>
    <row r="580" spans="2:12" x14ac:dyDescent="0.2">
      <c r="B580" s="109" t="s">
        <v>682</v>
      </c>
      <c r="C580" s="110" t="s">
        <v>1797</v>
      </c>
      <c r="D580" s="111">
        <v>19.02</v>
      </c>
      <c r="E580" s="112">
        <v>9.2003000000000004</v>
      </c>
      <c r="F580" s="112">
        <v>11.0938</v>
      </c>
      <c r="G580" s="113">
        <v>1</v>
      </c>
      <c r="H580" s="113">
        <v>2.31</v>
      </c>
      <c r="I580" s="110" t="s">
        <v>48</v>
      </c>
      <c r="J580" s="110" t="s">
        <v>60</v>
      </c>
      <c r="K580" s="114" t="s">
        <v>1798</v>
      </c>
      <c r="L580" s="115" t="s">
        <v>1799</v>
      </c>
    </row>
    <row r="581" spans="2:12" x14ac:dyDescent="0.2">
      <c r="B581" s="116" t="s">
        <v>683</v>
      </c>
      <c r="C581" s="101" t="s">
        <v>1800</v>
      </c>
      <c r="D581" s="106">
        <v>2.73</v>
      </c>
      <c r="E581" s="107">
        <v>2.2987000000000002</v>
      </c>
      <c r="F581" s="107">
        <v>2.7717999999999998</v>
      </c>
      <c r="G581" s="103">
        <v>1</v>
      </c>
      <c r="H581" s="103">
        <v>1</v>
      </c>
      <c r="I581" s="101" t="s">
        <v>48</v>
      </c>
      <c r="J581" s="101" t="s">
        <v>60</v>
      </c>
      <c r="K581" s="102" t="s">
        <v>1798</v>
      </c>
      <c r="L581" s="108" t="s">
        <v>1799</v>
      </c>
    </row>
    <row r="582" spans="2:12" x14ac:dyDescent="0.2">
      <c r="B582" s="105" t="s">
        <v>684</v>
      </c>
      <c r="C582" s="101" t="s">
        <v>1800</v>
      </c>
      <c r="D582" s="106">
        <v>4.04</v>
      </c>
      <c r="E582" s="107">
        <v>2.8346</v>
      </c>
      <c r="F582" s="107">
        <v>3.4180000000000001</v>
      </c>
      <c r="G582" s="103">
        <v>1</v>
      </c>
      <c r="H582" s="103">
        <v>1.52</v>
      </c>
      <c r="I582" s="101" t="s">
        <v>48</v>
      </c>
      <c r="J582" s="101" t="s">
        <v>60</v>
      </c>
      <c r="K582" s="102" t="s">
        <v>1798</v>
      </c>
      <c r="L582" s="108" t="s">
        <v>1799</v>
      </c>
    </row>
    <row r="583" spans="2:12" x14ac:dyDescent="0.2">
      <c r="B583" s="105" t="s">
        <v>685</v>
      </c>
      <c r="C583" s="101" t="s">
        <v>1800</v>
      </c>
      <c r="D583" s="106">
        <v>8.01</v>
      </c>
      <c r="E583" s="107">
        <v>4.149</v>
      </c>
      <c r="F583" s="107">
        <v>5.0029000000000003</v>
      </c>
      <c r="G583" s="103">
        <v>1</v>
      </c>
      <c r="H583" s="103">
        <v>2.31</v>
      </c>
      <c r="I583" s="101" t="s">
        <v>48</v>
      </c>
      <c r="J583" s="101" t="s">
        <v>60</v>
      </c>
      <c r="K583" s="102" t="s">
        <v>1798</v>
      </c>
      <c r="L583" s="108" t="s">
        <v>1799</v>
      </c>
    </row>
    <row r="584" spans="2:12" x14ac:dyDescent="0.2">
      <c r="B584" s="109" t="s">
        <v>686</v>
      </c>
      <c r="C584" s="110" t="s">
        <v>1800</v>
      </c>
      <c r="D584" s="111">
        <v>16.489999999999998</v>
      </c>
      <c r="E584" s="112">
        <v>6.4505999999999997</v>
      </c>
      <c r="F584" s="112">
        <v>7.7782</v>
      </c>
      <c r="G584" s="113">
        <v>1</v>
      </c>
      <c r="H584" s="113">
        <v>2.31</v>
      </c>
      <c r="I584" s="110" t="s">
        <v>48</v>
      </c>
      <c r="J584" s="110" t="s">
        <v>60</v>
      </c>
      <c r="K584" s="114" t="s">
        <v>1798</v>
      </c>
      <c r="L584" s="115" t="s">
        <v>1799</v>
      </c>
    </row>
    <row r="585" spans="2:12" x14ac:dyDescent="0.2">
      <c r="B585" s="116" t="s">
        <v>687</v>
      </c>
      <c r="C585" s="101" t="s">
        <v>688</v>
      </c>
      <c r="D585" s="106">
        <v>4.63</v>
      </c>
      <c r="E585" s="107">
        <v>0.86809999999999998</v>
      </c>
      <c r="F585" s="107">
        <v>1.0468</v>
      </c>
      <c r="G585" s="103">
        <v>1</v>
      </c>
      <c r="H585" s="103">
        <v>1</v>
      </c>
      <c r="I585" s="101" t="s">
        <v>48</v>
      </c>
      <c r="J585" s="101" t="s">
        <v>60</v>
      </c>
      <c r="K585" s="102" t="s">
        <v>1798</v>
      </c>
      <c r="L585" s="108" t="s">
        <v>1799</v>
      </c>
    </row>
    <row r="586" spans="2:12" x14ac:dyDescent="0.2">
      <c r="B586" s="105" t="s">
        <v>689</v>
      </c>
      <c r="C586" s="101" t="s">
        <v>688</v>
      </c>
      <c r="D586" s="106">
        <v>6.82</v>
      </c>
      <c r="E586" s="107">
        <v>1.1907000000000001</v>
      </c>
      <c r="F586" s="107">
        <v>1.4357</v>
      </c>
      <c r="G586" s="103">
        <v>1</v>
      </c>
      <c r="H586" s="103">
        <v>1.52</v>
      </c>
      <c r="I586" s="101" t="s">
        <v>48</v>
      </c>
      <c r="J586" s="101" t="s">
        <v>60</v>
      </c>
      <c r="K586" s="102" t="s">
        <v>1798</v>
      </c>
      <c r="L586" s="108" t="s">
        <v>1799</v>
      </c>
    </row>
    <row r="587" spans="2:12" x14ac:dyDescent="0.2">
      <c r="B587" s="105" t="s">
        <v>690</v>
      </c>
      <c r="C587" s="101" t="s">
        <v>688</v>
      </c>
      <c r="D587" s="106">
        <v>10.19</v>
      </c>
      <c r="E587" s="107">
        <v>1.8816999999999999</v>
      </c>
      <c r="F587" s="107">
        <v>2.2690000000000001</v>
      </c>
      <c r="G587" s="103">
        <v>1</v>
      </c>
      <c r="H587" s="103">
        <v>2.31</v>
      </c>
      <c r="I587" s="101" t="s">
        <v>48</v>
      </c>
      <c r="J587" s="101" t="s">
        <v>60</v>
      </c>
      <c r="K587" s="102" t="s">
        <v>1798</v>
      </c>
      <c r="L587" s="108" t="s">
        <v>1799</v>
      </c>
    </row>
    <row r="588" spans="2:12" x14ac:dyDescent="0.2">
      <c r="B588" s="109" t="s">
        <v>691</v>
      </c>
      <c r="C588" s="110" t="s">
        <v>688</v>
      </c>
      <c r="D588" s="111">
        <v>16.559999999999999</v>
      </c>
      <c r="E588" s="112">
        <v>3.5354999999999999</v>
      </c>
      <c r="F588" s="112">
        <v>4.2630999999999997</v>
      </c>
      <c r="G588" s="113">
        <v>1</v>
      </c>
      <c r="H588" s="113">
        <v>2.31</v>
      </c>
      <c r="I588" s="110" t="s">
        <v>48</v>
      </c>
      <c r="J588" s="110" t="s">
        <v>60</v>
      </c>
      <c r="K588" s="114" t="s">
        <v>1798</v>
      </c>
      <c r="L588" s="115" t="s">
        <v>1799</v>
      </c>
    </row>
    <row r="589" spans="2:12" x14ac:dyDescent="0.2">
      <c r="B589" s="116" t="s">
        <v>692</v>
      </c>
      <c r="C589" s="101" t="s">
        <v>1801</v>
      </c>
      <c r="D589" s="106">
        <v>3.84</v>
      </c>
      <c r="E589" s="107">
        <v>1.1568000000000001</v>
      </c>
      <c r="F589" s="107">
        <v>1.3949</v>
      </c>
      <c r="G589" s="103">
        <v>1</v>
      </c>
      <c r="H589" s="103">
        <v>1</v>
      </c>
      <c r="I589" s="101" t="s">
        <v>48</v>
      </c>
      <c r="J589" s="101" t="s">
        <v>60</v>
      </c>
      <c r="K589" s="102" t="s">
        <v>1798</v>
      </c>
      <c r="L589" s="108" t="s">
        <v>1799</v>
      </c>
    </row>
    <row r="590" spans="2:12" x14ac:dyDescent="0.2">
      <c r="B590" s="105" t="s">
        <v>693</v>
      </c>
      <c r="C590" s="101" t="s">
        <v>1801</v>
      </c>
      <c r="D590" s="106">
        <v>5</v>
      </c>
      <c r="E590" s="107">
        <v>1.3613</v>
      </c>
      <c r="F590" s="107">
        <v>1.6415</v>
      </c>
      <c r="G590" s="103">
        <v>1</v>
      </c>
      <c r="H590" s="103">
        <v>1.52</v>
      </c>
      <c r="I590" s="101" t="s">
        <v>48</v>
      </c>
      <c r="J590" s="101" t="s">
        <v>60</v>
      </c>
      <c r="K590" s="102" t="s">
        <v>1798</v>
      </c>
      <c r="L590" s="108" t="s">
        <v>1799</v>
      </c>
    </row>
    <row r="591" spans="2:12" x14ac:dyDescent="0.2">
      <c r="B591" s="105" t="s">
        <v>694</v>
      </c>
      <c r="C591" s="101" t="s">
        <v>1801</v>
      </c>
      <c r="D591" s="106">
        <v>7.07</v>
      </c>
      <c r="E591" s="107">
        <v>1.8076000000000001</v>
      </c>
      <c r="F591" s="107">
        <v>2.1796000000000002</v>
      </c>
      <c r="G591" s="103">
        <v>1</v>
      </c>
      <c r="H591" s="103">
        <v>2.31</v>
      </c>
      <c r="I591" s="101" t="s">
        <v>48</v>
      </c>
      <c r="J591" s="101" t="s">
        <v>60</v>
      </c>
      <c r="K591" s="102" t="s">
        <v>1798</v>
      </c>
      <c r="L591" s="108" t="s">
        <v>1799</v>
      </c>
    </row>
    <row r="592" spans="2:12" x14ac:dyDescent="0.2">
      <c r="B592" s="109" t="s">
        <v>695</v>
      </c>
      <c r="C592" s="110" t="s">
        <v>1801</v>
      </c>
      <c r="D592" s="111">
        <v>10.9</v>
      </c>
      <c r="E592" s="112">
        <v>2.7780999999999998</v>
      </c>
      <c r="F592" s="112">
        <v>3.3498000000000001</v>
      </c>
      <c r="G592" s="113">
        <v>1</v>
      </c>
      <c r="H592" s="113">
        <v>2.31</v>
      </c>
      <c r="I592" s="110" t="s">
        <v>48</v>
      </c>
      <c r="J592" s="110" t="s">
        <v>60</v>
      </c>
      <c r="K592" s="114" t="s">
        <v>1798</v>
      </c>
      <c r="L592" s="115" t="s">
        <v>1799</v>
      </c>
    </row>
    <row r="593" spans="2:12" x14ac:dyDescent="0.2">
      <c r="B593" s="116" t="s">
        <v>696</v>
      </c>
      <c r="C593" s="101" t="s">
        <v>1802</v>
      </c>
      <c r="D593" s="106">
        <v>2.71</v>
      </c>
      <c r="E593" s="107">
        <v>1.2798</v>
      </c>
      <c r="F593" s="107">
        <v>1.5431999999999999</v>
      </c>
      <c r="G593" s="103">
        <v>1</v>
      </c>
      <c r="H593" s="103">
        <v>1</v>
      </c>
      <c r="I593" s="101" t="s">
        <v>48</v>
      </c>
      <c r="J593" s="101" t="s">
        <v>60</v>
      </c>
      <c r="K593" s="102" t="s">
        <v>1798</v>
      </c>
      <c r="L593" s="108" t="s">
        <v>1799</v>
      </c>
    </row>
    <row r="594" spans="2:12" x14ac:dyDescent="0.2">
      <c r="B594" s="105" t="s">
        <v>697</v>
      </c>
      <c r="C594" s="101" t="s">
        <v>1802</v>
      </c>
      <c r="D594" s="106">
        <v>4.8499999999999996</v>
      </c>
      <c r="E594" s="107">
        <v>1.6558999999999999</v>
      </c>
      <c r="F594" s="107">
        <v>1.9966999999999999</v>
      </c>
      <c r="G594" s="103">
        <v>1</v>
      </c>
      <c r="H594" s="103">
        <v>1.52</v>
      </c>
      <c r="I594" s="101" t="s">
        <v>48</v>
      </c>
      <c r="J594" s="101" t="s">
        <v>60</v>
      </c>
      <c r="K594" s="102" t="s">
        <v>1798</v>
      </c>
      <c r="L594" s="108" t="s">
        <v>1799</v>
      </c>
    </row>
    <row r="595" spans="2:12" x14ac:dyDescent="0.2">
      <c r="B595" s="105" t="s">
        <v>698</v>
      </c>
      <c r="C595" s="101" t="s">
        <v>1802</v>
      </c>
      <c r="D595" s="106">
        <v>8.93</v>
      </c>
      <c r="E595" s="107">
        <v>2.4051</v>
      </c>
      <c r="F595" s="107">
        <v>2.9001000000000001</v>
      </c>
      <c r="G595" s="103">
        <v>1</v>
      </c>
      <c r="H595" s="103">
        <v>2.31</v>
      </c>
      <c r="I595" s="101" t="s">
        <v>48</v>
      </c>
      <c r="J595" s="101" t="s">
        <v>60</v>
      </c>
      <c r="K595" s="102" t="s">
        <v>1798</v>
      </c>
      <c r="L595" s="108" t="s">
        <v>1799</v>
      </c>
    </row>
    <row r="596" spans="2:12" x14ac:dyDescent="0.2">
      <c r="B596" s="109" t="s">
        <v>699</v>
      </c>
      <c r="C596" s="110" t="s">
        <v>1802</v>
      </c>
      <c r="D596" s="111">
        <v>16.27</v>
      </c>
      <c r="E596" s="112">
        <v>3.6593</v>
      </c>
      <c r="F596" s="112">
        <v>4.4123999999999999</v>
      </c>
      <c r="G596" s="113">
        <v>1</v>
      </c>
      <c r="H596" s="113">
        <v>2.31</v>
      </c>
      <c r="I596" s="110" t="s">
        <v>48</v>
      </c>
      <c r="J596" s="110" t="s">
        <v>60</v>
      </c>
      <c r="K596" s="114" t="s">
        <v>1798</v>
      </c>
      <c r="L596" s="115" t="s">
        <v>1799</v>
      </c>
    </row>
    <row r="597" spans="2:12" x14ac:dyDescent="0.2">
      <c r="B597" s="116" t="s">
        <v>700</v>
      </c>
      <c r="C597" s="101" t="s">
        <v>1803</v>
      </c>
      <c r="D597" s="106">
        <v>2.34</v>
      </c>
      <c r="E597" s="107">
        <v>1.0548</v>
      </c>
      <c r="F597" s="107">
        <v>1.2719</v>
      </c>
      <c r="G597" s="103">
        <v>1</v>
      </c>
      <c r="H597" s="103">
        <v>1</v>
      </c>
      <c r="I597" s="101" t="s">
        <v>48</v>
      </c>
      <c r="J597" s="101" t="s">
        <v>60</v>
      </c>
      <c r="K597" s="102" t="s">
        <v>1798</v>
      </c>
      <c r="L597" s="108" t="s">
        <v>1799</v>
      </c>
    </row>
    <row r="598" spans="2:12" x14ac:dyDescent="0.2">
      <c r="B598" s="105" t="s">
        <v>701</v>
      </c>
      <c r="C598" s="101" t="s">
        <v>1803</v>
      </c>
      <c r="D598" s="106">
        <v>3.81</v>
      </c>
      <c r="E598" s="107">
        <v>1.4157</v>
      </c>
      <c r="F598" s="107">
        <v>1.7071000000000001</v>
      </c>
      <c r="G598" s="103">
        <v>1</v>
      </c>
      <c r="H598" s="103">
        <v>1.52</v>
      </c>
      <c r="I598" s="101" t="s">
        <v>48</v>
      </c>
      <c r="J598" s="101" t="s">
        <v>60</v>
      </c>
      <c r="K598" s="102" t="s">
        <v>1798</v>
      </c>
      <c r="L598" s="108" t="s">
        <v>1799</v>
      </c>
    </row>
    <row r="599" spans="2:12" x14ac:dyDescent="0.2">
      <c r="B599" s="105" t="s">
        <v>702</v>
      </c>
      <c r="C599" s="101" t="s">
        <v>1803</v>
      </c>
      <c r="D599" s="106">
        <v>7.84</v>
      </c>
      <c r="E599" s="107">
        <v>1.9527000000000001</v>
      </c>
      <c r="F599" s="107">
        <v>2.3546</v>
      </c>
      <c r="G599" s="103">
        <v>1</v>
      </c>
      <c r="H599" s="103">
        <v>2.31</v>
      </c>
      <c r="I599" s="101" t="s">
        <v>48</v>
      </c>
      <c r="J599" s="101" t="s">
        <v>60</v>
      </c>
      <c r="K599" s="102" t="s">
        <v>1798</v>
      </c>
      <c r="L599" s="108" t="s">
        <v>1799</v>
      </c>
    </row>
    <row r="600" spans="2:12" x14ac:dyDescent="0.2">
      <c r="B600" s="109" t="s">
        <v>703</v>
      </c>
      <c r="C600" s="110" t="s">
        <v>1803</v>
      </c>
      <c r="D600" s="111">
        <v>17.25</v>
      </c>
      <c r="E600" s="112">
        <v>3.7361</v>
      </c>
      <c r="F600" s="112">
        <v>4.5049999999999999</v>
      </c>
      <c r="G600" s="113">
        <v>1</v>
      </c>
      <c r="H600" s="113">
        <v>2.31</v>
      </c>
      <c r="I600" s="110" t="s">
        <v>48</v>
      </c>
      <c r="J600" s="110" t="s">
        <v>60</v>
      </c>
      <c r="K600" s="114" t="s">
        <v>1798</v>
      </c>
      <c r="L600" s="115" t="s">
        <v>1799</v>
      </c>
    </row>
    <row r="601" spans="2:12" x14ac:dyDescent="0.2">
      <c r="B601" s="116" t="s">
        <v>704</v>
      </c>
      <c r="C601" s="101" t="s">
        <v>1804</v>
      </c>
      <c r="D601" s="106">
        <v>4.1100000000000003</v>
      </c>
      <c r="E601" s="107">
        <v>1.2627999999999999</v>
      </c>
      <c r="F601" s="107">
        <v>1.5226999999999999</v>
      </c>
      <c r="G601" s="103">
        <v>1</v>
      </c>
      <c r="H601" s="103">
        <v>1</v>
      </c>
      <c r="I601" s="101" t="s">
        <v>48</v>
      </c>
      <c r="J601" s="101" t="s">
        <v>60</v>
      </c>
      <c r="K601" s="102" t="s">
        <v>1798</v>
      </c>
      <c r="L601" s="108" t="s">
        <v>1799</v>
      </c>
    </row>
    <row r="602" spans="2:12" x14ac:dyDescent="0.2">
      <c r="B602" s="105" t="s">
        <v>705</v>
      </c>
      <c r="C602" s="101" t="s">
        <v>1804</v>
      </c>
      <c r="D602" s="106">
        <v>7.52</v>
      </c>
      <c r="E602" s="107">
        <v>1.9430000000000001</v>
      </c>
      <c r="F602" s="107">
        <v>2.3429000000000002</v>
      </c>
      <c r="G602" s="103">
        <v>1</v>
      </c>
      <c r="H602" s="103">
        <v>1.52</v>
      </c>
      <c r="I602" s="101" t="s">
        <v>48</v>
      </c>
      <c r="J602" s="101" t="s">
        <v>60</v>
      </c>
      <c r="K602" s="102" t="s">
        <v>1798</v>
      </c>
      <c r="L602" s="108" t="s">
        <v>1799</v>
      </c>
    </row>
    <row r="603" spans="2:12" x14ac:dyDescent="0.2">
      <c r="B603" s="105" t="s">
        <v>706</v>
      </c>
      <c r="C603" s="101" t="s">
        <v>1804</v>
      </c>
      <c r="D603" s="106">
        <v>14.14</v>
      </c>
      <c r="E603" s="107">
        <v>3.1985999999999999</v>
      </c>
      <c r="F603" s="107">
        <v>3.8569</v>
      </c>
      <c r="G603" s="103">
        <v>1</v>
      </c>
      <c r="H603" s="103">
        <v>2.31</v>
      </c>
      <c r="I603" s="101" t="s">
        <v>48</v>
      </c>
      <c r="J603" s="101" t="s">
        <v>60</v>
      </c>
      <c r="K603" s="102" t="s">
        <v>1798</v>
      </c>
      <c r="L603" s="108" t="s">
        <v>1799</v>
      </c>
    </row>
    <row r="604" spans="2:12" x14ac:dyDescent="0.2">
      <c r="B604" s="109" t="s">
        <v>707</v>
      </c>
      <c r="C604" s="110" t="s">
        <v>1804</v>
      </c>
      <c r="D604" s="111">
        <v>22.87</v>
      </c>
      <c r="E604" s="112">
        <v>6.0408999999999997</v>
      </c>
      <c r="F604" s="112">
        <v>7.2840999999999996</v>
      </c>
      <c r="G604" s="113">
        <v>1</v>
      </c>
      <c r="H604" s="113">
        <v>2.31</v>
      </c>
      <c r="I604" s="110" t="s">
        <v>48</v>
      </c>
      <c r="J604" s="110" t="s">
        <v>60</v>
      </c>
      <c r="K604" s="114" t="s">
        <v>1798</v>
      </c>
      <c r="L604" s="115" t="s">
        <v>1799</v>
      </c>
    </row>
    <row r="605" spans="2:12" x14ac:dyDescent="0.2">
      <c r="B605" s="116" t="s">
        <v>708</v>
      </c>
      <c r="C605" s="101" t="s">
        <v>1805</v>
      </c>
      <c r="D605" s="106">
        <v>2.99</v>
      </c>
      <c r="E605" s="107">
        <v>1.1972</v>
      </c>
      <c r="F605" s="107">
        <v>1.4436</v>
      </c>
      <c r="G605" s="103">
        <v>1</v>
      </c>
      <c r="H605" s="103">
        <v>1</v>
      </c>
      <c r="I605" s="101" t="s">
        <v>48</v>
      </c>
      <c r="J605" s="101" t="s">
        <v>60</v>
      </c>
      <c r="K605" s="102" t="s">
        <v>1798</v>
      </c>
      <c r="L605" s="108" t="s">
        <v>1799</v>
      </c>
    </row>
    <row r="606" spans="2:12" x14ac:dyDescent="0.2">
      <c r="B606" s="105" t="s">
        <v>709</v>
      </c>
      <c r="C606" s="101" t="s">
        <v>1805</v>
      </c>
      <c r="D606" s="106">
        <v>4.34</v>
      </c>
      <c r="E606" s="107">
        <v>1.5363</v>
      </c>
      <c r="F606" s="107">
        <v>1.8525</v>
      </c>
      <c r="G606" s="103">
        <v>1</v>
      </c>
      <c r="H606" s="103">
        <v>1.52</v>
      </c>
      <c r="I606" s="101" t="s">
        <v>48</v>
      </c>
      <c r="J606" s="101" t="s">
        <v>60</v>
      </c>
      <c r="K606" s="102" t="s">
        <v>1798</v>
      </c>
      <c r="L606" s="108" t="s">
        <v>1799</v>
      </c>
    </row>
    <row r="607" spans="2:12" x14ac:dyDescent="0.2">
      <c r="B607" s="105" t="s">
        <v>710</v>
      </c>
      <c r="C607" s="101" t="s">
        <v>1805</v>
      </c>
      <c r="D607" s="106">
        <v>8.56</v>
      </c>
      <c r="E607" s="107">
        <v>2.2823000000000002</v>
      </c>
      <c r="F607" s="107">
        <v>2.7519999999999998</v>
      </c>
      <c r="G607" s="103">
        <v>1</v>
      </c>
      <c r="H607" s="103">
        <v>2.31</v>
      </c>
      <c r="I607" s="101" t="s">
        <v>48</v>
      </c>
      <c r="J607" s="101" t="s">
        <v>60</v>
      </c>
      <c r="K607" s="102" t="s">
        <v>1798</v>
      </c>
      <c r="L607" s="108" t="s">
        <v>1799</v>
      </c>
    </row>
    <row r="608" spans="2:12" x14ac:dyDescent="0.2">
      <c r="B608" s="109" t="s">
        <v>711</v>
      </c>
      <c r="C608" s="110" t="s">
        <v>1805</v>
      </c>
      <c r="D608" s="111">
        <v>14.89</v>
      </c>
      <c r="E608" s="112">
        <v>3.6675</v>
      </c>
      <c r="F608" s="112">
        <v>4.4222999999999999</v>
      </c>
      <c r="G608" s="113">
        <v>1</v>
      </c>
      <c r="H608" s="113">
        <v>2.31</v>
      </c>
      <c r="I608" s="110" t="s">
        <v>48</v>
      </c>
      <c r="J608" s="110" t="s">
        <v>60</v>
      </c>
      <c r="K608" s="114" t="s">
        <v>1798</v>
      </c>
      <c r="L608" s="115" t="s">
        <v>1799</v>
      </c>
    </row>
    <row r="609" spans="2:12" x14ac:dyDescent="0.2">
      <c r="B609" s="116" t="s">
        <v>712</v>
      </c>
      <c r="C609" s="101" t="s">
        <v>1806</v>
      </c>
      <c r="D609" s="106">
        <v>2.76</v>
      </c>
      <c r="E609" s="107">
        <v>1.0274000000000001</v>
      </c>
      <c r="F609" s="107">
        <v>1.2387999999999999</v>
      </c>
      <c r="G609" s="103">
        <v>1</v>
      </c>
      <c r="H609" s="103">
        <v>1</v>
      </c>
      <c r="I609" s="101" t="s">
        <v>48</v>
      </c>
      <c r="J609" s="101" t="s">
        <v>60</v>
      </c>
      <c r="K609" s="102" t="s">
        <v>1798</v>
      </c>
      <c r="L609" s="108" t="s">
        <v>1799</v>
      </c>
    </row>
    <row r="610" spans="2:12" x14ac:dyDescent="0.2">
      <c r="B610" s="105" t="s">
        <v>713</v>
      </c>
      <c r="C610" s="101" t="s">
        <v>1806</v>
      </c>
      <c r="D610" s="106">
        <v>5.17</v>
      </c>
      <c r="E610" s="107">
        <v>1.0375000000000001</v>
      </c>
      <c r="F610" s="107">
        <v>1.2509999999999999</v>
      </c>
      <c r="G610" s="103">
        <v>1</v>
      </c>
      <c r="H610" s="103">
        <v>1.52</v>
      </c>
      <c r="I610" s="101" t="s">
        <v>48</v>
      </c>
      <c r="J610" s="101" t="s">
        <v>60</v>
      </c>
      <c r="K610" s="102" t="s">
        <v>1798</v>
      </c>
      <c r="L610" s="108" t="s">
        <v>1799</v>
      </c>
    </row>
    <row r="611" spans="2:12" x14ac:dyDescent="0.2">
      <c r="B611" s="105" t="s">
        <v>714</v>
      </c>
      <c r="C611" s="101" t="s">
        <v>1806</v>
      </c>
      <c r="D611" s="106">
        <v>7.29</v>
      </c>
      <c r="E611" s="107">
        <v>1.4091</v>
      </c>
      <c r="F611" s="107">
        <v>1.6991000000000001</v>
      </c>
      <c r="G611" s="103">
        <v>1</v>
      </c>
      <c r="H611" s="103">
        <v>2.31</v>
      </c>
      <c r="I611" s="101" t="s">
        <v>48</v>
      </c>
      <c r="J611" s="101" t="s">
        <v>60</v>
      </c>
      <c r="K611" s="102" t="s">
        <v>1798</v>
      </c>
      <c r="L611" s="108" t="s">
        <v>1799</v>
      </c>
    </row>
    <row r="612" spans="2:12" x14ac:dyDescent="0.2">
      <c r="B612" s="109" t="s">
        <v>715</v>
      </c>
      <c r="C612" s="110" t="s">
        <v>1806</v>
      </c>
      <c r="D612" s="111">
        <v>12.16</v>
      </c>
      <c r="E612" s="112">
        <v>2.5560999999999998</v>
      </c>
      <c r="F612" s="112">
        <v>3.0821999999999998</v>
      </c>
      <c r="G612" s="113">
        <v>1</v>
      </c>
      <c r="H612" s="113">
        <v>2.31</v>
      </c>
      <c r="I612" s="110" t="s">
        <v>48</v>
      </c>
      <c r="J612" s="110" t="s">
        <v>60</v>
      </c>
      <c r="K612" s="114" t="s">
        <v>1798</v>
      </c>
      <c r="L612" s="115" t="s">
        <v>1799</v>
      </c>
    </row>
    <row r="613" spans="2:12" x14ac:dyDescent="0.2">
      <c r="B613" s="116" t="s">
        <v>716</v>
      </c>
      <c r="C613" s="101" t="s">
        <v>1807</v>
      </c>
      <c r="D613" s="106">
        <v>2.23</v>
      </c>
      <c r="E613" s="107">
        <v>0.99109999999999998</v>
      </c>
      <c r="F613" s="107">
        <v>1.1951000000000001</v>
      </c>
      <c r="G613" s="103">
        <v>1</v>
      </c>
      <c r="H613" s="103">
        <v>1</v>
      </c>
      <c r="I613" s="101" t="s">
        <v>48</v>
      </c>
      <c r="J613" s="101" t="s">
        <v>60</v>
      </c>
      <c r="K613" s="102" t="s">
        <v>1798</v>
      </c>
      <c r="L613" s="108" t="s">
        <v>1799</v>
      </c>
    </row>
    <row r="614" spans="2:12" x14ac:dyDescent="0.2">
      <c r="B614" s="105" t="s">
        <v>717</v>
      </c>
      <c r="C614" s="101" t="s">
        <v>1807</v>
      </c>
      <c r="D614" s="106">
        <v>3.46</v>
      </c>
      <c r="E614" s="107">
        <v>1.4480999999999999</v>
      </c>
      <c r="F614" s="107">
        <v>1.7461</v>
      </c>
      <c r="G614" s="103">
        <v>1</v>
      </c>
      <c r="H614" s="103">
        <v>1.52</v>
      </c>
      <c r="I614" s="101" t="s">
        <v>48</v>
      </c>
      <c r="J614" s="101" t="s">
        <v>60</v>
      </c>
      <c r="K614" s="102" t="s">
        <v>1798</v>
      </c>
      <c r="L614" s="108" t="s">
        <v>1799</v>
      </c>
    </row>
    <row r="615" spans="2:12" x14ac:dyDescent="0.2">
      <c r="B615" s="105" t="s">
        <v>718</v>
      </c>
      <c r="C615" s="101" t="s">
        <v>1807</v>
      </c>
      <c r="D615" s="106">
        <v>7.1</v>
      </c>
      <c r="E615" s="107">
        <v>2.1534</v>
      </c>
      <c r="F615" s="107">
        <v>2.5966</v>
      </c>
      <c r="G615" s="103">
        <v>1</v>
      </c>
      <c r="H615" s="103">
        <v>2.31</v>
      </c>
      <c r="I615" s="101" t="s">
        <v>48</v>
      </c>
      <c r="J615" s="101" t="s">
        <v>60</v>
      </c>
      <c r="K615" s="102" t="s">
        <v>1798</v>
      </c>
      <c r="L615" s="108" t="s">
        <v>1799</v>
      </c>
    </row>
    <row r="616" spans="2:12" x14ac:dyDescent="0.2">
      <c r="B616" s="109" t="s">
        <v>719</v>
      </c>
      <c r="C616" s="110" t="s">
        <v>1807</v>
      </c>
      <c r="D616" s="111">
        <v>12.53</v>
      </c>
      <c r="E616" s="112">
        <v>3.7786</v>
      </c>
      <c r="F616" s="112">
        <v>4.5561999999999996</v>
      </c>
      <c r="G616" s="113">
        <v>1</v>
      </c>
      <c r="H616" s="113">
        <v>2.31</v>
      </c>
      <c r="I616" s="110" t="s">
        <v>48</v>
      </c>
      <c r="J616" s="110" t="s">
        <v>60</v>
      </c>
      <c r="K616" s="114" t="s">
        <v>1798</v>
      </c>
      <c r="L616" s="115" t="s">
        <v>1799</v>
      </c>
    </row>
    <row r="617" spans="2:12" x14ac:dyDescent="0.2">
      <c r="B617" s="116" t="s">
        <v>720</v>
      </c>
      <c r="C617" s="101" t="s">
        <v>1808</v>
      </c>
      <c r="D617" s="106">
        <v>2.5299999999999998</v>
      </c>
      <c r="E617" s="107">
        <v>0.83230000000000004</v>
      </c>
      <c r="F617" s="107">
        <v>1.0036</v>
      </c>
      <c r="G617" s="103">
        <v>1</v>
      </c>
      <c r="H617" s="103">
        <v>1</v>
      </c>
      <c r="I617" s="101" t="s">
        <v>48</v>
      </c>
      <c r="J617" s="101" t="s">
        <v>60</v>
      </c>
      <c r="K617" s="102" t="s">
        <v>1798</v>
      </c>
      <c r="L617" s="108" t="s">
        <v>1799</v>
      </c>
    </row>
    <row r="618" spans="2:12" x14ac:dyDescent="0.2">
      <c r="B618" s="105" t="s">
        <v>721</v>
      </c>
      <c r="C618" s="101" t="s">
        <v>1808</v>
      </c>
      <c r="D618" s="106">
        <v>4.2300000000000004</v>
      </c>
      <c r="E618" s="107">
        <v>1.0785</v>
      </c>
      <c r="F618" s="107">
        <v>1.3005</v>
      </c>
      <c r="G618" s="103">
        <v>1</v>
      </c>
      <c r="H618" s="103">
        <v>1.52</v>
      </c>
      <c r="I618" s="101" t="s">
        <v>48</v>
      </c>
      <c r="J618" s="101" t="s">
        <v>60</v>
      </c>
      <c r="K618" s="102" t="s">
        <v>1798</v>
      </c>
      <c r="L618" s="108" t="s">
        <v>1799</v>
      </c>
    </row>
    <row r="619" spans="2:12" x14ac:dyDescent="0.2">
      <c r="B619" s="105" t="s">
        <v>722</v>
      </c>
      <c r="C619" s="101" t="s">
        <v>1808</v>
      </c>
      <c r="D619" s="106">
        <v>7.32</v>
      </c>
      <c r="E619" s="107">
        <v>1.6472</v>
      </c>
      <c r="F619" s="107">
        <v>1.9862</v>
      </c>
      <c r="G619" s="103">
        <v>1</v>
      </c>
      <c r="H619" s="103">
        <v>2.31</v>
      </c>
      <c r="I619" s="101" t="s">
        <v>48</v>
      </c>
      <c r="J619" s="101" t="s">
        <v>60</v>
      </c>
      <c r="K619" s="102" t="s">
        <v>1798</v>
      </c>
      <c r="L619" s="108" t="s">
        <v>1799</v>
      </c>
    </row>
    <row r="620" spans="2:12" x14ac:dyDescent="0.2">
      <c r="B620" s="109" t="s">
        <v>723</v>
      </c>
      <c r="C620" s="110" t="s">
        <v>1808</v>
      </c>
      <c r="D620" s="111">
        <v>13.01</v>
      </c>
      <c r="E620" s="112">
        <v>3.1353</v>
      </c>
      <c r="F620" s="112">
        <v>3.7806000000000002</v>
      </c>
      <c r="G620" s="113">
        <v>1</v>
      </c>
      <c r="H620" s="113">
        <v>2.31</v>
      </c>
      <c r="I620" s="110" t="s">
        <v>48</v>
      </c>
      <c r="J620" s="110" t="s">
        <v>60</v>
      </c>
      <c r="K620" s="114" t="s">
        <v>1798</v>
      </c>
      <c r="L620" s="115" t="s">
        <v>1799</v>
      </c>
    </row>
    <row r="621" spans="2:12" x14ac:dyDescent="0.2">
      <c r="B621" s="116" t="s">
        <v>724</v>
      </c>
      <c r="C621" s="101" t="s">
        <v>1809</v>
      </c>
      <c r="D621" s="106">
        <v>3</v>
      </c>
      <c r="E621" s="107">
        <v>0.89610000000000001</v>
      </c>
      <c r="F621" s="107">
        <v>1.0805</v>
      </c>
      <c r="G621" s="103">
        <v>1</v>
      </c>
      <c r="H621" s="103">
        <v>1</v>
      </c>
      <c r="I621" s="101" t="s">
        <v>48</v>
      </c>
      <c r="J621" s="101" t="s">
        <v>60</v>
      </c>
      <c r="K621" s="102" t="s">
        <v>1798</v>
      </c>
      <c r="L621" s="108" t="s">
        <v>1799</v>
      </c>
    </row>
    <row r="622" spans="2:12" x14ac:dyDescent="0.2">
      <c r="B622" s="105" t="s">
        <v>725</v>
      </c>
      <c r="C622" s="101" t="s">
        <v>1809</v>
      </c>
      <c r="D622" s="106">
        <v>5.32</v>
      </c>
      <c r="E622" s="107">
        <v>1.1685000000000001</v>
      </c>
      <c r="F622" s="107">
        <v>1.409</v>
      </c>
      <c r="G622" s="103">
        <v>1</v>
      </c>
      <c r="H622" s="103">
        <v>1.52</v>
      </c>
      <c r="I622" s="101" t="s">
        <v>48</v>
      </c>
      <c r="J622" s="101" t="s">
        <v>60</v>
      </c>
      <c r="K622" s="102" t="s">
        <v>1798</v>
      </c>
      <c r="L622" s="108" t="s">
        <v>1799</v>
      </c>
    </row>
    <row r="623" spans="2:12" x14ac:dyDescent="0.2">
      <c r="B623" s="105" t="s">
        <v>726</v>
      </c>
      <c r="C623" s="101" t="s">
        <v>1809</v>
      </c>
      <c r="D623" s="106">
        <v>9.4600000000000009</v>
      </c>
      <c r="E623" s="107">
        <v>1.8096000000000001</v>
      </c>
      <c r="F623" s="107">
        <v>2.1819999999999999</v>
      </c>
      <c r="G623" s="103">
        <v>1</v>
      </c>
      <c r="H623" s="103">
        <v>2.31</v>
      </c>
      <c r="I623" s="101" t="s">
        <v>48</v>
      </c>
      <c r="J623" s="101" t="s">
        <v>60</v>
      </c>
      <c r="K623" s="102" t="s">
        <v>1798</v>
      </c>
      <c r="L623" s="108" t="s">
        <v>1799</v>
      </c>
    </row>
    <row r="624" spans="2:12" x14ac:dyDescent="0.2">
      <c r="B624" s="109" t="s">
        <v>727</v>
      </c>
      <c r="C624" s="110" t="s">
        <v>1809</v>
      </c>
      <c r="D624" s="111">
        <v>15.65</v>
      </c>
      <c r="E624" s="112">
        <v>3.3616000000000001</v>
      </c>
      <c r="F624" s="112">
        <v>4.0533999999999999</v>
      </c>
      <c r="G624" s="113">
        <v>1</v>
      </c>
      <c r="H624" s="113">
        <v>2.31</v>
      </c>
      <c r="I624" s="110" t="s">
        <v>48</v>
      </c>
      <c r="J624" s="110" t="s">
        <v>60</v>
      </c>
      <c r="K624" s="114" t="s">
        <v>1798</v>
      </c>
      <c r="L624" s="115" t="s">
        <v>1799</v>
      </c>
    </row>
    <row r="625" spans="2:12" x14ac:dyDescent="0.2">
      <c r="B625" s="116" t="s">
        <v>728</v>
      </c>
      <c r="C625" s="101" t="s">
        <v>1810</v>
      </c>
      <c r="D625" s="106">
        <v>2.31</v>
      </c>
      <c r="E625" s="107">
        <v>0.98129999999999995</v>
      </c>
      <c r="F625" s="107">
        <v>1.1833</v>
      </c>
      <c r="G625" s="103">
        <v>1</v>
      </c>
      <c r="H625" s="103">
        <v>1</v>
      </c>
      <c r="I625" s="101" t="s">
        <v>48</v>
      </c>
      <c r="J625" s="101" t="s">
        <v>60</v>
      </c>
      <c r="K625" s="102" t="s">
        <v>1798</v>
      </c>
      <c r="L625" s="108" t="s">
        <v>1799</v>
      </c>
    </row>
    <row r="626" spans="2:12" x14ac:dyDescent="0.2">
      <c r="B626" s="105" t="s">
        <v>729</v>
      </c>
      <c r="C626" s="101" t="s">
        <v>1810</v>
      </c>
      <c r="D626" s="106">
        <v>4.42</v>
      </c>
      <c r="E626" s="107">
        <v>1.3801000000000001</v>
      </c>
      <c r="F626" s="107">
        <v>1.6640999999999999</v>
      </c>
      <c r="G626" s="103">
        <v>1</v>
      </c>
      <c r="H626" s="103">
        <v>1.52</v>
      </c>
      <c r="I626" s="101" t="s">
        <v>48</v>
      </c>
      <c r="J626" s="101" t="s">
        <v>60</v>
      </c>
      <c r="K626" s="102" t="s">
        <v>1798</v>
      </c>
      <c r="L626" s="108" t="s">
        <v>1799</v>
      </c>
    </row>
    <row r="627" spans="2:12" x14ac:dyDescent="0.2">
      <c r="B627" s="105" t="s">
        <v>730</v>
      </c>
      <c r="C627" s="101" t="s">
        <v>1810</v>
      </c>
      <c r="D627" s="106">
        <v>8.09</v>
      </c>
      <c r="E627" s="107">
        <v>2.0156000000000001</v>
      </c>
      <c r="F627" s="107">
        <v>2.4304000000000001</v>
      </c>
      <c r="G627" s="103">
        <v>1</v>
      </c>
      <c r="H627" s="103">
        <v>2.31</v>
      </c>
      <c r="I627" s="101" t="s">
        <v>48</v>
      </c>
      <c r="J627" s="101" t="s">
        <v>60</v>
      </c>
      <c r="K627" s="102" t="s">
        <v>1798</v>
      </c>
      <c r="L627" s="108" t="s">
        <v>1799</v>
      </c>
    </row>
    <row r="628" spans="2:12" x14ac:dyDescent="0.2">
      <c r="B628" s="109" t="s">
        <v>731</v>
      </c>
      <c r="C628" s="110" t="s">
        <v>1810</v>
      </c>
      <c r="D628" s="111">
        <v>14.77</v>
      </c>
      <c r="E628" s="112">
        <v>3.6877</v>
      </c>
      <c r="F628" s="112">
        <v>4.4466000000000001</v>
      </c>
      <c r="G628" s="113">
        <v>1</v>
      </c>
      <c r="H628" s="113">
        <v>2.31</v>
      </c>
      <c r="I628" s="110" t="s">
        <v>48</v>
      </c>
      <c r="J628" s="110" t="s">
        <v>60</v>
      </c>
      <c r="K628" s="114" t="s">
        <v>1798</v>
      </c>
      <c r="L628" s="115" t="s">
        <v>1799</v>
      </c>
    </row>
    <row r="629" spans="2:12" x14ac:dyDescent="0.2">
      <c r="B629" s="116" t="s">
        <v>732</v>
      </c>
      <c r="C629" s="101" t="s">
        <v>1811</v>
      </c>
      <c r="D629" s="106">
        <v>2.15</v>
      </c>
      <c r="E629" s="107">
        <v>1.556</v>
      </c>
      <c r="F629" s="107">
        <v>1.8762000000000001</v>
      </c>
      <c r="G629" s="103">
        <v>1</v>
      </c>
      <c r="H629" s="103">
        <v>1</v>
      </c>
      <c r="I629" s="101" t="s">
        <v>48</v>
      </c>
      <c r="J629" s="101" t="s">
        <v>60</v>
      </c>
      <c r="K629" s="102" t="s">
        <v>1798</v>
      </c>
      <c r="L629" s="108" t="s">
        <v>1799</v>
      </c>
    </row>
    <row r="630" spans="2:12" x14ac:dyDescent="0.2">
      <c r="B630" s="105" t="s">
        <v>733</v>
      </c>
      <c r="C630" s="101" t="s">
        <v>1811</v>
      </c>
      <c r="D630" s="106">
        <v>3.67</v>
      </c>
      <c r="E630" s="107">
        <v>1.9166000000000001</v>
      </c>
      <c r="F630" s="107">
        <v>2.3109999999999999</v>
      </c>
      <c r="G630" s="103">
        <v>1</v>
      </c>
      <c r="H630" s="103">
        <v>1.52</v>
      </c>
      <c r="I630" s="101" t="s">
        <v>48</v>
      </c>
      <c r="J630" s="101" t="s">
        <v>60</v>
      </c>
      <c r="K630" s="102" t="s">
        <v>1798</v>
      </c>
      <c r="L630" s="108" t="s">
        <v>1799</v>
      </c>
    </row>
    <row r="631" spans="2:12" x14ac:dyDescent="0.2">
      <c r="B631" s="105" t="s">
        <v>734</v>
      </c>
      <c r="C631" s="101" t="s">
        <v>1811</v>
      </c>
      <c r="D631" s="106">
        <v>7.75</v>
      </c>
      <c r="E631" s="107">
        <v>2.7017000000000002</v>
      </c>
      <c r="F631" s="107">
        <v>3.2576999999999998</v>
      </c>
      <c r="G631" s="103">
        <v>1</v>
      </c>
      <c r="H631" s="103">
        <v>2.31</v>
      </c>
      <c r="I631" s="101" t="s">
        <v>48</v>
      </c>
      <c r="J631" s="101" t="s">
        <v>60</v>
      </c>
      <c r="K631" s="102" t="s">
        <v>1798</v>
      </c>
      <c r="L631" s="108" t="s">
        <v>1799</v>
      </c>
    </row>
    <row r="632" spans="2:12" x14ac:dyDescent="0.2">
      <c r="B632" s="109" t="s">
        <v>735</v>
      </c>
      <c r="C632" s="110" t="s">
        <v>1811</v>
      </c>
      <c r="D632" s="111">
        <v>14.66</v>
      </c>
      <c r="E632" s="112">
        <v>4.3575999999999997</v>
      </c>
      <c r="F632" s="112">
        <v>5.2544000000000004</v>
      </c>
      <c r="G632" s="113">
        <v>1</v>
      </c>
      <c r="H632" s="113">
        <v>2.31</v>
      </c>
      <c r="I632" s="110" t="s">
        <v>48</v>
      </c>
      <c r="J632" s="110" t="s">
        <v>60</v>
      </c>
      <c r="K632" s="114" t="s">
        <v>1798</v>
      </c>
      <c r="L632" s="115" t="s">
        <v>1799</v>
      </c>
    </row>
    <row r="633" spans="2:12" x14ac:dyDescent="0.2">
      <c r="B633" s="116" t="s">
        <v>736</v>
      </c>
      <c r="C633" s="101" t="s">
        <v>1812</v>
      </c>
      <c r="D633" s="106">
        <v>1.35</v>
      </c>
      <c r="E633" s="107">
        <v>1.3413999999999999</v>
      </c>
      <c r="F633" s="107">
        <v>1.6174999999999999</v>
      </c>
      <c r="G633" s="103">
        <v>1</v>
      </c>
      <c r="H633" s="103">
        <v>1</v>
      </c>
      <c r="I633" s="101" t="s">
        <v>48</v>
      </c>
      <c r="J633" s="101" t="s">
        <v>60</v>
      </c>
      <c r="K633" s="102" t="s">
        <v>1798</v>
      </c>
      <c r="L633" s="108" t="s">
        <v>1799</v>
      </c>
    </row>
    <row r="634" spans="2:12" x14ac:dyDescent="0.2">
      <c r="B634" s="105" t="s">
        <v>737</v>
      </c>
      <c r="C634" s="101" t="s">
        <v>1812</v>
      </c>
      <c r="D634" s="106">
        <v>2.1</v>
      </c>
      <c r="E634" s="107">
        <v>1.4967999999999999</v>
      </c>
      <c r="F634" s="107">
        <v>1.8048</v>
      </c>
      <c r="G634" s="103">
        <v>1</v>
      </c>
      <c r="H634" s="103">
        <v>1.52</v>
      </c>
      <c r="I634" s="101" t="s">
        <v>48</v>
      </c>
      <c r="J634" s="101" t="s">
        <v>60</v>
      </c>
      <c r="K634" s="102" t="s">
        <v>1798</v>
      </c>
      <c r="L634" s="108" t="s">
        <v>1799</v>
      </c>
    </row>
    <row r="635" spans="2:12" x14ac:dyDescent="0.2">
      <c r="B635" s="105" t="s">
        <v>738</v>
      </c>
      <c r="C635" s="101" t="s">
        <v>1812</v>
      </c>
      <c r="D635" s="106">
        <v>5.05</v>
      </c>
      <c r="E635" s="107">
        <v>2.1602000000000001</v>
      </c>
      <c r="F635" s="107">
        <v>2.6048</v>
      </c>
      <c r="G635" s="103">
        <v>1</v>
      </c>
      <c r="H635" s="103">
        <v>2.31</v>
      </c>
      <c r="I635" s="101" t="s">
        <v>48</v>
      </c>
      <c r="J635" s="101" t="s">
        <v>60</v>
      </c>
      <c r="K635" s="102" t="s">
        <v>1798</v>
      </c>
      <c r="L635" s="108" t="s">
        <v>1799</v>
      </c>
    </row>
    <row r="636" spans="2:12" x14ac:dyDescent="0.2">
      <c r="B636" s="109" t="s">
        <v>739</v>
      </c>
      <c r="C636" s="110" t="s">
        <v>1812</v>
      </c>
      <c r="D636" s="111">
        <v>10.55</v>
      </c>
      <c r="E636" s="112">
        <v>3.0367999999999999</v>
      </c>
      <c r="F636" s="112">
        <v>3.6617999999999999</v>
      </c>
      <c r="G636" s="113">
        <v>1</v>
      </c>
      <c r="H636" s="113">
        <v>2.31</v>
      </c>
      <c r="I636" s="110" t="s">
        <v>48</v>
      </c>
      <c r="J636" s="110" t="s">
        <v>60</v>
      </c>
      <c r="K636" s="114" t="s">
        <v>1798</v>
      </c>
      <c r="L636" s="115" t="s">
        <v>1799</v>
      </c>
    </row>
    <row r="637" spans="2:12" x14ac:dyDescent="0.2">
      <c r="B637" s="116" t="s">
        <v>1813</v>
      </c>
      <c r="C637" s="101" t="s">
        <v>1814</v>
      </c>
      <c r="D637" s="106">
        <v>3.69</v>
      </c>
      <c r="E637" s="107">
        <v>1.3244</v>
      </c>
      <c r="F637" s="107">
        <v>1.597</v>
      </c>
      <c r="G637" s="103">
        <v>1</v>
      </c>
      <c r="H637" s="103">
        <v>1</v>
      </c>
      <c r="I637" s="101" t="s">
        <v>48</v>
      </c>
      <c r="J637" s="101" t="s">
        <v>60</v>
      </c>
      <c r="K637" s="102" t="s">
        <v>1798</v>
      </c>
      <c r="L637" s="108" t="s">
        <v>1799</v>
      </c>
    </row>
    <row r="638" spans="2:12" x14ac:dyDescent="0.2">
      <c r="B638" s="105" t="s">
        <v>1815</v>
      </c>
      <c r="C638" s="101" t="s">
        <v>1814</v>
      </c>
      <c r="D638" s="106">
        <v>4.71</v>
      </c>
      <c r="E638" s="107">
        <v>1.5187999999999999</v>
      </c>
      <c r="F638" s="107">
        <v>1.8313999999999999</v>
      </c>
      <c r="G638" s="103">
        <v>1</v>
      </c>
      <c r="H638" s="103">
        <v>1.52</v>
      </c>
      <c r="I638" s="101" t="s">
        <v>48</v>
      </c>
      <c r="J638" s="101" t="s">
        <v>60</v>
      </c>
      <c r="K638" s="102" t="s">
        <v>1798</v>
      </c>
      <c r="L638" s="108" t="s">
        <v>1799</v>
      </c>
    </row>
    <row r="639" spans="2:12" x14ac:dyDescent="0.2">
      <c r="B639" s="105" t="s">
        <v>1816</v>
      </c>
      <c r="C639" s="101" t="s">
        <v>1814</v>
      </c>
      <c r="D639" s="106">
        <v>6.95</v>
      </c>
      <c r="E639" s="107">
        <v>2.1011000000000002</v>
      </c>
      <c r="F639" s="107">
        <v>2.5335000000000001</v>
      </c>
      <c r="G639" s="103">
        <v>1</v>
      </c>
      <c r="H639" s="103">
        <v>2.31</v>
      </c>
      <c r="I639" s="101" t="s">
        <v>48</v>
      </c>
      <c r="J639" s="101" t="s">
        <v>60</v>
      </c>
      <c r="K639" s="102" t="s">
        <v>1798</v>
      </c>
      <c r="L639" s="108" t="s">
        <v>1799</v>
      </c>
    </row>
    <row r="640" spans="2:12" x14ac:dyDescent="0.2">
      <c r="B640" s="109" t="s">
        <v>1817</v>
      </c>
      <c r="C640" s="110" t="s">
        <v>1814</v>
      </c>
      <c r="D640" s="111">
        <v>11.33</v>
      </c>
      <c r="E640" s="112">
        <v>3.0364</v>
      </c>
      <c r="F640" s="112">
        <v>3.6613000000000002</v>
      </c>
      <c r="G640" s="113">
        <v>1</v>
      </c>
      <c r="H640" s="113">
        <v>2.31</v>
      </c>
      <c r="I640" s="110" t="s">
        <v>48</v>
      </c>
      <c r="J640" s="110" t="s">
        <v>60</v>
      </c>
      <c r="K640" s="114" t="s">
        <v>1798</v>
      </c>
      <c r="L640" s="115" t="s">
        <v>1799</v>
      </c>
    </row>
    <row r="641" spans="2:12" x14ac:dyDescent="0.2">
      <c r="B641" s="116" t="s">
        <v>1818</v>
      </c>
      <c r="C641" s="101" t="s">
        <v>1819</v>
      </c>
      <c r="D641" s="106">
        <v>1.58</v>
      </c>
      <c r="E641" s="107">
        <v>1.1115999999999999</v>
      </c>
      <c r="F641" s="107">
        <v>1.3404</v>
      </c>
      <c r="G641" s="103">
        <v>1</v>
      </c>
      <c r="H641" s="103">
        <v>1</v>
      </c>
      <c r="I641" s="101" t="s">
        <v>48</v>
      </c>
      <c r="J641" s="101" t="s">
        <v>60</v>
      </c>
      <c r="K641" s="102" t="s">
        <v>1798</v>
      </c>
      <c r="L641" s="108" t="s">
        <v>1799</v>
      </c>
    </row>
    <row r="642" spans="2:12" x14ac:dyDescent="0.2">
      <c r="B642" s="105" t="s">
        <v>1820</v>
      </c>
      <c r="C642" s="101" t="s">
        <v>1819</v>
      </c>
      <c r="D642" s="106">
        <v>2.25</v>
      </c>
      <c r="E642" s="107">
        <v>1.2697000000000001</v>
      </c>
      <c r="F642" s="107">
        <v>1.5309999999999999</v>
      </c>
      <c r="G642" s="103">
        <v>1</v>
      </c>
      <c r="H642" s="103">
        <v>1.52</v>
      </c>
      <c r="I642" s="101" t="s">
        <v>48</v>
      </c>
      <c r="J642" s="101" t="s">
        <v>60</v>
      </c>
      <c r="K642" s="102" t="s">
        <v>1798</v>
      </c>
      <c r="L642" s="108" t="s">
        <v>1799</v>
      </c>
    </row>
    <row r="643" spans="2:12" x14ac:dyDescent="0.2">
      <c r="B643" s="105" t="s">
        <v>1821</v>
      </c>
      <c r="C643" s="101" t="s">
        <v>1819</v>
      </c>
      <c r="D643" s="106">
        <v>4.63</v>
      </c>
      <c r="E643" s="107">
        <v>1.8956</v>
      </c>
      <c r="F643" s="107">
        <v>2.2856999999999998</v>
      </c>
      <c r="G643" s="103">
        <v>1</v>
      </c>
      <c r="H643" s="103">
        <v>2.31</v>
      </c>
      <c r="I643" s="101" t="s">
        <v>48</v>
      </c>
      <c r="J643" s="101" t="s">
        <v>60</v>
      </c>
      <c r="K643" s="102" t="s">
        <v>1798</v>
      </c>
      <c r="L643" s="108" t="s">
        <v>1799</v>
      </c>
    </row>
    <row r="644" spans="2:12" x14ac:dyDescent="0.2">
      <c r="B644" s="109" t="s">
        <v>1822</v>
      </c>
      <c r="C644" s="110" t="s">
        <v>1819</v>
      </c>
      <c r="D644" s="111">
        <v>9.75</v>
      </c>
      <c r="E644" s="112">
        <v>3.1953999999999998</v>
      </c>
      <c r="F644" s="112">
        <v>3.8530000000000002</v>
      </c>
      <c r="G644" s="113">
        <v>1</v>
      </c>
      <c r="H644" s="113">
        <v>2.31</v>
      </c>
      <c r="I644" s="110" t="s">
        <v>48</v>
      </c>
      <c r="J644" s="110" t="s">
        <v>60</v>
      </c>
      <c r="K644" s="114" t="s">
        <v>1798</v>
      </c>
      <c r="L644" s="115" t="s">
        <v>1799</v>
      </c>
    </row>
    <row r="645" spans="2:12" x14ac:dyDescent="0.2">
      <c r="B645" s="116" t="s">
        <v>1823</v>
      </c>
      <c r="C645" s="101" t="s">
        <v>1824</v>
      </c>
      <c r="D645" s="106">
        <v>1.98</v>
      </c>
      <c r="E645" s="107">
        <v>1.7408999999999999</v>
      </c>
      <c r="F645" s="107">
        <v>2.0992000000000002</v>
      </c>
      <c r="G645" s="103">
        <v>1</v>
      </c>
      <c r="H645" s="103">
        <v>1</v>
      </c>
      <c r="I645" s="101" t="s">
        <v>48</v>
      </c>
      <c r="J645" s="101" t="s">
        <v>60</v>
      </c>
      <c r="K645" s="102" t="s">
        <v>1798</v>
      </c>
      <c r="L645" s="108" t="s">
        <v>1799</v>
      </c>
    </row>
    <row r="646" spans="2:12" x14ac:dyDescent="0.2">
      <c r="B646" s="105" t="s">
        <v>1825</v>
      </c>
      <c r="C646" s="101" t="s">
        <v>1824</v>
      </c>
      <c r="D646" s="106">
        <v>3.8</v>
      </c>
      <c r="E646" s="107">
        <v>2.0272999999999999</v>
      </c>
      <c r="F646" s="107">
        <v>2.4445000000000001</v>
      </c>
      <c r="G646" s="103">
        <v>1</v>
      </c>
      <c r="H646" s="103">
        <v>1.52</v>
      </c>
      <c r="I646" s="101" t="s">
        <v>48</v>
      </c>
      <c r="J646" s="101" t="s">
        <v>60</v>
      </c>
      <c r="K646" s="102" t="s">
        <v>1798</v>
      </c>
      <c r="L646" s="108" t="s">
        <v>1799</v>
      </c>
    </row>
    <row r="647" spans="2:12" x14ac:dyDescent="0.2">
      <c r="B647" s="105" t="s">
        <v>1826</v>
      </c>
      <c r="C647" s="101" t="s">
        <v>1824</v>
      </c>
      <c r="D647" s="106">
        <v>6.66</v>
      </c>
      <c r="E647" s="107">
        <v>2.6932</v>
      </c>
      <c r="F647" s="107">
        <v>3.2475000000000001</v>
      </c>
      <c r="G647" s="103">
        <v>1</v>
      </c>
      <c r="H647" s="103">
        <v>2.31</v>
      </c>
      <c r="I647" s="101" t="s">
        <v>48</v>
      </c>
      <c r="J647" s="101" t="s">
        <v>60</v>
      </c>
      <c r="K647" s="102" t="s">
        <v>1798</v>
      </c>
      <c r="L647" s="108" t="s">
        <v>1799</v>
      </c>
    </row>
    <row r="648" spans="2:12" x14ac:dyDescent="0.2">
      <c r="B648" s="109" t="s">
        <v>1827</v>
      </c>
      <c r="C648" s="110" t="s">
        <v>1824</v>
      </c>
      <c r="D648" s="111">
        <v>12.88</v>
      </c>
      <c r="E648" s="112">
        <v>3.9422000000000001</v>
      </c>
      <c r="F648" s="112">
        <v>4.7534999999999998</v>
      </c>
      <c r="G648" s="113">
        <v>1</v>
      </c>
      <c r="H648" s="113">
        <v>2.31</v>
      </c>
      <c r="I648" s="110" t="s">
        <v>48</v>
      </c>
      <c r="J648" s="110" t="s">
        <v>60</v>
      </c>
      <c r="K648" s="114" t="s">
        <v>1798</v>
      </c>
      <c r="L648" s="115" t="s">
        <v>1799</v>
      </c>
    </row>
    <row r="649" spans="2:12" x14ac:dyDescent="0.2">
      <c r="B649" s="116" t="s">
        <v>1828</v>
      </c>
      <c r="C649" s="101" t="s">
        <v>1829</v>
      </c>
      <c r="D649" s="106">
        <v>1.83</v>
      </c>
      <c r="E649" s="107">
        <v>1.0951</v>
      </c>
      <c r="F649" s="107">
        <v>1.3205</v>
      </c>
      <c r="G649" s="103">
        <v>1</v>
      </c>
      <c r="H649" s="103">
        <v>1</v>
      </c>
      <c r="I649" s="101" t="s">
        <v>48</v>
      </c>
      <c r="J649" s="101" t="s">
        <v>60</v>
      </c>
      <c r="K649" s="102" t="s">
        <v>1798</v>
      </c>
      <c r="L649" s="108" t="s">
        <v>1799</v>
      </c>
    </row>
    <row r="650" spans="2:12" x14ac:dyDescent="0.2">
      <c r="B650" s="105" t="s">
        <v>1830</v>
      </c>
      <c r="C650" s="101" t="s">
        <v>1829</v>
      </c>
      <c r="D650" s="106">
        <v>2.31</v>
      </c>
      <c r="E650" s="107">
        <v>1.2202999999999999</v>
      </c>
      <c r="F650" s="107">
        <v>1.4714</v>
      </c>
      <c r="G650" s="103">
        <v>1</v>
      </c>
      <c r="H650" s="103">
        <v>1.52</v>
      </c>
      <c r="I650" s="101" t="s">
        <v>48</v>
      </c>
      <c r="J650" s="101" t="s">
        <v>60</v>
      </c>
      <c r="K650" s="102" t="s">
        <v>1798</v>
      </c>
      <c r="L650" s="108" t="s">
        <v>1799</v>
      </c>
    </row>
    <row r="651" spans="2:12" x14ac:dyDescent="0.2">
      <c r="B651" s="105" t="s">
        <v>1831</v>
      </c>
      <c r="C651" s="101" t="s">
        <v>1829</v>
      </c>
      <c r="D651" s="106">
        <v>3.46</v>
      </c>
      <c r="E651" s="107">
        <v>1.7432000000000001</v>
      </c>
      <c r="F651" s="107">
        <v>2.1019999999999999</v>
      </c>
      <c r="G651" s="103">
        <v>1</v>
      </c>
      <c r="H651" s="103">
        <v>2.31</v>
      </c>
      <c r="I651" s="101" t="s">
        <v>48</v>
      </c>
      <c r="J651" s="101" t="s">
        <v>60</v>
      </c>
      <c r="K651" s="102" t="s">
        <v>1798</v>
      </c>
      <c r="L651" s="108" t="s">
        <v>1799</v>
      </c>
    </row>
    <row r="652" spans="2:12" x14ac:dyDescent="0.2">
      <c r="B652" s="109" t="s">
        <v>1832</v>
      </c>
      <c r="C652" s="110" t="s">
        <v>1829</v>
      </c>
      <c r="D652" s="111">
        <v>8.34</v>
      </c>
      <c r="E652" s="112">
        <v>2.6602000000000001</v>
      </c>
      <c r="F652" s="112">
        <v>3.2077</v>
      </c>
      <c r="G652" s="113">
        <v>1</v>
      </c>
      <c r="H652" s="113">
        <v>2.31</v>
      </c>
      <c r="I652" s="110" t="s">
        <v>48</v>
      </c>
      <c r="J652" s="110" t="s">
        <v>60</v>
      </c>
      <c r="K652" s="114" t="s">
        <v>1798</v>
      </c>
      <c r="L652" s="115" t="s">
        <v>1799</v>
      </c>
    </row>
    <row r="653" spans="2:12" x14ac:dyDescent="0.2">
      <c r="B653" s="116" t="s">
        <v>740</v>
      </c>
      <c r="C653" s="101" t="s">
        <v>741</v>
      </c>
      <c r="D653" s="106">
        <v>3.28</v>
      </c>
      <c r="E653" s="107">
        <v>0.42120000000000002</v>
      </c>
      <c r="F653" s="107">
        <v>0.50790000000000002</v>
      </c>
      <c r="G653" s="103">
        <v>1</v>
      </c>
      <c r="H653" s="103">
        <v>1</v>
      </c>
      <c r="I653" s="101" t="s">
        <v>48</v>
      </c>
      <c r="J653" s="101" t="s">
        <v>60</v>
      </c>
      <c r="K653" s="102" t="s">
        <v>1798</v>
      </c>
      <c r="L653" s="108" t="s">
        <v>1799</v>
      </c>
    </row>
    <row r="654" spans="2:12" x14ac:dyDescent="0.2">
      <c r="B654" s="105" t="s">
        <v>742</v>
      </c>
      <c r="C654" s="101" t="s">
        <v>741</v>
      </c>
      <c r="D654" s="106">
        <v>4.13</v>
      </c>
      <c r="E654" s="107">
        <v>0.53420000000000001</v>
      </c>
      <c r="F654" s="107">
        <v>0.64410000000000001</v>
      </c>
      <c r="G654" s="103">
        <v>1</v>
      </c>
      <c r="H654" s="103">
        <v>1.52</v>
      </c>
      <c r="I654" s="101" t="s">
        <v>48</v>
      </c>
      <c r="J654" s="101" t="s">
        <v>60</v>
      </c>
      <c r="K654" s="102" t="s">
        <v>1798</v>
      </c>
      <c r="L654" s="108" t="s">
        <v>1799</v>
      </c>
    </row>
    <row r="655" spans="2:12" x14ac:dyDescent="0.2">
      <c r="B655" s="105" t="s">
        <v>743</v>
      </c>
      <c r="C655" s="101" t="s">
        <v>741</v>
      </c>
      <c r="D655" s="106">
        <v>5.51</v>
      </c>
      <c r="E655" s="107">
        <v>0.79090000000000005</v>
      </c>
      <c r="F655" s="107">
        <v>0.95369999999999999</v>
      </c>
      <c r="G655" s="103">
        <v>1</v>
      </c>
      <c r="H655" s="103">
        <v>2.31</v>
      </c>
      <c r="I655" s="101" t="s">
        <v>48</v>
      </c>
      <c r="J655" s="101" t="s">
        <v>60</v>
      </c>
      <c r="K655" s="102" t="s">
        <v>1798</v>
      </c>
      <c r="L655" s="108" t="s">
        <v>1799</v>
      </c>
    </row>
    <row r="656" spans="2:12" x14ac:dyDescent="0.2">
      <c r="B656" s="109" t="s">
        <v>744</v>
      </c>
      <c r="C656" s="110" t="s">
        <v>741</v>
      </c>
      <c r="D656" s="111">
        <v>7.45</v>
      </c>
      <c r="E656" s="112">
        <v>1.3192999999999999</v>
      </c>
      <c r="F656" s="112">
        <v>1.5908</v>
      </c>
      <c r="G656" s="113">
        <v>1</v>
      </c>
      <c r="H656" s="113">
        <v>2.31</v>
      </c>
      <c r="I656" s="110" t="s">
        <v>48</v>
      </c>
      <c r="J656" s="110" t="s">
        <v>60</v>
      </c>
      <c r="K656" s="114" t="s">
        <v>1798</v>
      </c>
      <c r="L656" s="115" t="s">
        <v>1799</v>
      </c>
    </row>
    <row r="657" spans="2:12" x14ac:dyDescent="0.2">
      <c r="B657" s="116" t="s">
        <v>745</v>
      </c>
      <c r="C657" s="101" t="s">
        <v>746</v>
      </c>
      <c r="D657" s="106">
        <v>3.18</v>
      </c>
      <c r="E657" s="107">
        <v>0.46379999999999999</v>
      </c>
      <c r="F657" s="107">
        <v>0.55930000000000002</v>
      </c>
      <c r="G657" s="103">
        <v>1</v>
      </c>
      <c r="H657" s="103">
        <v>1</v>
      </c>
      <c r="I657" s="101" t="s">
        <v>48</v>
      </c>
      <c r="J657" s="101" t="s">
        <v>60</v>
      </c>
      <c r="K657" s="102" t="s">
        <v>1798</v>
      </c>
      <c r="L657" s="108" t="s">
        <v>1799</v>
      </c>
    </row>
    <row r="658" spans="2:12" x14ac:dyDescent="0.2">
      <c r="B658" s="105" t="s">
        <v>747</v>
      </c>
      <c r="C658" s="101" t="s">
        <v>746</v>
      </c>
      <c r="D658" s="106">
        <v>3.7</v>
      </c>
      <c r="E658" s="107">
        <v>0.55620000000000003</v>
      </c>
      <c r="F658" s="107">
        <v>0.67069999999999996</v>
      </c>
      <c r="G658" s="103">
        <v>1</v>
      </c>
      <c r="H658" s="103">
        <v>1.52</v>
      </c>
      <c r="I658" s="101" t="s">
        <v>48</v>
      </c>
      <c r="J658" s="101" t="s">
        <v>60</v>
      </c>
      <c r="K658" s="102" t="s">
        <v>1798</v>
      </c>
      <c r="L658" s="108" t="s">
        <v>1799</v>
      </c>
    </row>
    <row r="659" spans="2:12" x14ac:dyDescent="0.2">
      <c r="B659" s="105" t="s">
        <v>748</v>
      </c>
      <c r="C659" s="101" t="s">
        <v>746</v>
      </c>
      <c r="D659" s="106">
        <v>5.0199999999999996</v>
      </c>
      <c r="E659" s="107">
        <v>0.75419999999999998</v>
      </c>
      <c r="F659" s="107">
        <v>0.90939999999999999</v>
      </c>
      <c r="G659" s="103">
        <v>1</v>
      </c>
      <c r="H659" s="103">
        <v>2.31</v>
      </c>
      <c r="I659" s="101" t="s">
        <v>48</v>
      </c>
      <c r="J659" s="101" t="s">
        <v>60</v>
      </c>
      <c r="K659" s="102" t="s">
        <v>1798</v>
      </c>
      <c r="L659" s="108" t="s">
        <v>1799</v>
      </c>
    </row>
    <row r="660" spans="2:12" x14ac:dyDescent="0.2">
      <c r="B660" s="109" t="s">
        <v>749</v>
      </c>
      <c r="C660" s="110" t="s">
        <v>746</v>
      </c>
      <c r="D660" s="111">
        <v>8.2899999999999991</v>
      </c>
      <c r="E660" s="112">
        <v>1.3789</v>
      </c>
      <c r="F660" s="112">
        <v>1.6627000000000001</v>
      </c>
      <c r="G660" s="113">
        <v>1</v>
      </c>
      <c r="H660" s="113">
        <v>2.31</v>
      </c>
      <c r="I660" s="110" t="s">
        <v>48</v>
      </c>
      <c r="J660" s="110" t="s">
        <v>60</v>
      </c>
      <c r="K660" s="114" t="s">
        <v>1798</v>
      </c>
      <c r="L660" s="115" t="s">
        <v>1799</v>
      </c>
    </row>
    <row r="661" spans="2:12" x14ac:dyDescent="0.2">
      <c r="B661" s="116" t="s">
        <v>750</v>
      </c>
      <c r="C661" s="101" t="s">
        <v>1833</v>
      </c>
      <c r="D661" s="106">
        <v>2.66</v>
      </c>
      <c r="E661" s="107">
        <v>0.52210000000000001</v>
      </c>
      <c r="F661" s="107">
        <v>0.62949999999999995</v>
      </c>
      <c r="G661" s="103">
        <v>1</v>
      </c>
      <c r="H661" s="103">
        <v>1</v>
      </c>
      <c r="I661" s="101" t="s">
        <v>48</v>
      </c>
      <c r="J661" s="101" t="s">
        <v>60</v>
      </c>
      <c r="K661" s="102" t="s">
        <v>1798</v>
      </c>
      <c r="L661" s="108" t="s">
        <v>1799</v>
      </c>
    </row>
    <row r="662" spans="2:12" x14ac:dyDescent="0.2">
      <c r="B662" s="105" t="s">
        <v>751</v>
      </c>
      <c r="C662" s="101" t="s">
        <v>1833</v>
      </c>
      <c r="D662" s="106">
        <v>3.64</v>
      </c>
      <c r="E662" s="107">
        <v>0.64070000000000005</v>
      </c>
      <c r="F662" s="107">
        <v>0.77259999999999995</v>
      </c>
      <c r="G662" s="103">
        <v>1</v>
      </c>
      <c r="H662" s="103">
        <v>1.52</v>
      </c>
      <c r="I662" s="101" t="s">
        <v>48</v>
      </c>
      <c r="J662" s="101" t="s">
        <v>60</v>
      </c>
      <c r="K662" s="102" t="s">
        <v>1798</v>
      </c>
      <c r="L662" s="108" t="s">
        <v>1799</v>
      </c>
    </row>
    <row r="663" spans="2:12" x14ac:dyDescent="0.2">
      <c r="B663" s="105" t="s">
        <v>752</v>
      </c>
      <c r="C663" s="101" t="s">
        <v>1833</v>
      </c>
      <c r="D663" s="106">
        <v>5.4</v>
      </c>
      <c r="E663" s="107">
        <v>0.91910000000000003</v>
      </c>
      <c r="F663" s="107">
        <v>1.1083000000000001</v>
      </c>
      <c r="G663" s="103">
        <v>1</v>
      </c>
      <c r="H663" s="103">
        <v>2.31</v>
      </c>
      <c r="I663" s="101" t="s">
        <v>48</v>
      </c>
      <c r="J663" s="101" t="s">
        <v>60</v>
      </c>
      <c r="K663" s="102" t="s">
        <v>1798</v>
      </c>
      <c r="L663" s="108" t="s">
        <v>1799</v>
      </c>
    </row>
    <row r="664" spans="2:12" x14ac:dyDescent="0.2">
      <c r="B664" s="109" t="s">
        <v>753</v>
      </c>
      <c r="C664" s="110" t="s">
        <v>1833</v>
      </c>
      <c r="D664" s="111">
        <v>9.41</v>
      </c>
      <c r="E664" s="112">
        <v>1.6486000000000001</v>
      </c>
      <c r="F664" s="112">
        <v>1.9879</v>
      </c>
      <c r="G664" s="113">
        <v>1</v>
      </c>
      <c r="H664" s="113">
        <v>2.31</v>
      </c>
      <c r="I664" s="110" t="s">
        <v>48</v>
      </c>
      <c r="J664" s="110" t="s">
        <v>60</v>
      </c>
      <c r="K664" s="114" t="s">
        <v>1798</v>
      </c>
      <c r="L664" s="115" t="s">
        <v>1799</v>
      </c>
    </row>
    <row r="665" spans="2:12" x14ac:dyDescent="0.2">
      <c r="B665" s="116" t="s">
        <v>754</v>
      </c>
      <c r="C665" s="101" t="s">
        <v>1834</v>
      </c>
      <c r="D665" s="106">
        <v>3.36</v>
      </c>
      <c r="E665" s="107">
        <v>0.75639999999999996</v>
      </c>
      <c r="F665" s="107">
        <v>0.91210000000000002</v>
      </c>
      <c r="G665" s="103">
        <v>1</v>
      </c>
      <c r="H665" s="103">
        <v>1</v>
      </c>
      <c r="I665" s="101" t="s">
        <v>48</v>
      </c>
      <c r="J665" s="101" t="s">
        <v>60</v>
      </c>
      <c r="K665" s="102" t="s">
        <v>1798</v>
      </c>
      <c r="L665" s="108" t="s">
        <v>1799</v>
      </c>
    </row>
    <row r="666" spans="2:12" x14ac:dyDescent="0.2">
      <c r="B666" s="105" t="s">
        <v>755</v>
      </c>
      <c r="C666" s="101" t="s">
        <v>1834</v>
      </c>
      <c r="D666" s="106">
        <v>4.82</v>
      </c>
      <c r="E666" s="107">
        <v>0.88229999999999997</v>
      </c>
      <c r="F666" s="107">
        <v>1.0639000000000001</v>
      </c>
      <c r="G666" s="103">
        <v>1</v>
      </c>
      <c r="H666" s="103">
        <v>1.52</v>
      </c>
      <c r="I666" s="101" t="s">
        <v>48</v>
      </c>
      <c r="J666" s="101" t="s">
        <v>60</v>
      </c>
      <c r="K666" s="102" t="s">
        <v>1798</v>
      </c>
      <c r="L666" s="108" t="s">
        <v>1799</v>
      </c>
    </row>
    <row r="667" spans="2:12" x14ac:dyDescent="0.2">
      <c r="B667" s="105" t="s">
        <v>756</v>
      </c>
      <c r="C667" s="101" t="s">
        <v>1834</v>
      </c>
      <c r="D667" s="106">
        <v>7.61</v>
      </c>
      <c r="E667" s="107">
        <v>1.3554999999999999</v>
      </c>
      <c r="F667" s="107">
        <v>1.6345000000000001</v>
      </c>
      <c r="G667" s="103">
        <v>1</v>
      </c>
      <c r="H667" s="103">
        <v>2.31</v>
      </c>
      <c r="I667" s="101" t="s">
        <v>48</v>
      </c>
      <c r="J667" s="101" t="s">
        <v>60</v>
      </c>
      <c r="K667" s="102" t="s">
        <v>1798</v>
      </c>
      <c r="L667" s="108" t="s">
        <v>1799</v>
      </c>
    </row>
    <row r="668" spans="2:12" x14ac:dyDescent="0.2">
      <c r="B668" s="109" t="s">
        <v>757</v>
      </c>
      <c r="C668" s="110" t="s">
        <v>1834</v>
      </c>
      <c r="D668" s="111">
        <v>12.32</v>
      </c>
      <c r="E668" s="112">
        <v>2.2894999999999999</v>
      </c>
      <c r="F668" s="112">
        <v>2.7606999999999999</v>
      </c>
      <c r="G668" s="113">
        <v>1</v>
      </c>
      <c r="H668" s="113">
        <v>2.31</v>
      </c>
      <c r="I668" s="110" t="s">
        <v>48</v>
      </c>
      <c r="J668" s="110" t="s">
        <v>60</v>
      </c>
      <c r="K668" s="114" t="s">
        <v>1798</v>
      </c>
      <c r="L668" s="115" t="s">
        <v>1799</v>
      </c>
    </row>
    <row r="669" spans="2:12" x14ac:dyDescent="0.2">
      <c r="B669" s="116" t="s">
        <v>758</v>
      </c>
      <c r="C669" s="101" t="s">
        <v>1835</v>
      </c>
      <c r="D669" s="106">
        <v>4.67</v>
      </c>
      <c r="E669" s="107">
        <v>0.63749999999999996</v>
      </c>
      <c r="F669" s="107">
        <v>0.76870000000000005</v>
      </c>
      <c r="G669" s="103">
        <v>1</v>
      </c>
      <c r="H669" s="103">
        <v>1</v>
      </c>
      <c r="I669" s="101" t="s">
        <v>48</v>
      </c>
      <c r="J669" s="101" t="s">
        <v>60</v>
      </c>
      <c r="K669" s="102" t="s">
        <v>1798</v>
      </c>
      <c r="L669" s="108" t="s">
        <v>1799</v>
      </c>
    </row>
    <row r="670" spans="2:12" x14ac:dyDescent="0.2">
      <c r="B670" s="105" t="s">
        <v>759</v>
      </c>
      <c r="C670" s="101" t="s">
        <v>1835</v>
      </c>
      <c r="D670" s="106">
        <v>5.88</v>
      </c>
      <c r="E670" s="107">
        <v>0.79890000000000005</v>
      </c>
      <c r="F670" s="107">
        <v>0.96330000000000005</v>
      </c>
      <c r="G670" s="103">
        <v>1</v>
      </c>
      <c r="H670" s="103">
        <v>1.52</v>
      </c>
      <c r="I670" s="101" t="s">
        <v>48</v>
      </c>
      <c r="J670" s="101" t="s">
        <v>60</v>
      </c>
      <c r="K670" s="102" t="s">
        <v>1798</v>
      </c>
      <c r="L670" s="108" t="s">
        <v>1799</v>
      </c>
    </row>
    <row r="671" spans="2:12" x14ac:dyDescent="0.2">
      <c r="B671" s="105" t="s">
        <v>760</v>
      </c>
      <c r="C671" s="101" t="s">
        <v>1835</v>
      </c>
      <c r="D671" s="106">
        <v>8.4499999999999993</v>
      </c>
      <c r="E671" s="107">
        <v>1.173</v>
      </c>
      <c r="F671" s="107">
        <v>1.4144000000000001</v>
      </c>
      <c r="G671" s="103">
        <v>1</v>
      </c>
      <c r="H671" s="103">
        <v>2.31</v>
      </c>
      <c r="I671" s="101" t="s">
        <v>48</v>
      </c>
      <c r="J671" s="101" t="s">
        <v>60</v>
      </c>
      <c r="K671" s="102" t="s">
        <v>1798</v>
      </c>
      <c r="L671" s="108" t="s">
        <v>1799</v>
      </c>
    </row>
    <row r="672" spans="2:12" x14ac:dyDescent="0.2">
      <c r="B672" s="109" t="s">
        <v>761</v>
      </c>
      <c r="C672" s="110" t="s">
        <v>1835</v>
      </c>
      <c r="D672" s="111">
        <v>13.32</v>
      </c>
      <c r="E672" s="112">
        <v>1.9127000000000001</v>
      </c>
      <c r="F672" s="112">
        <v>2.3062999999999998</v>
      </c>
      <c r="G672" s="113">
        <v>1</v>
      </c>
      <c r="H672" s="113">
        <v>2.31</v>
      </c>
      <c r="I672" s="110" t="s">
        <v>48</v>
      </c>
      <c r="J672" s="110" t="s">
        <v>60</v>
      </c>
      <c r="K672" s="114" t="s">
        <v>1798</v>
      </c>
      <c r="L672" s="115" t="s">
        <v>1799</v>
      </c>
    </row>
    <row r="673" spans="2:12" x14ac:dyDescent="0.2">
      <c r="B673" s="116" t="s">
        <v>762</v>
      </c>
      <c r="C673" s="101" t="s">
        <v>763</v>
      </c>
      <c r="D673" s="106">
        <v>3.29</v>
      </c>
      <c r="E673" s="107">
        <v>0.63780000000000003</v>
      </c>
      <c r="F673" s="107">
        <v>0.76910000000000001</v>
      </c>
      <c r="G673" s="103">
        <v>1</v>
      </c>
      <c r="H673" s="103">
        <v>1</v>
      </c>
      <c r="I673" s="101" t="s">
        <v>48</v>
      </c>
      <c r="J673" s="101" t="s">
        <v>60</v>
      </c>
      <c r="K673" s="102" t="s">
        <v>1798</v>
      </c>
      <c r="L673" s="108" t="s">
        <v>1799</v>
      </c>
    </row>
    <row r="674" spans="2:12" x14ac:dyDescent="0.2">
      <c r="B674" s="105" t="s">
        <v>764</v>
      </c>
      <c r="C674" s="101" t="s">
        <v>763</v>
      </c>
      <c r="D674" s="106">
        <v>4.42</v>
      </c>
      <c r="E674" s="107">
        <v>0.84909999999999997</v>
      </c>
      <c r="F674" s="107">
        <v>1.0238</v>
      </c>
      <c r="G674" s="103">
        <v>1</v>
      </c>
      <c r="H674" s="103">
        <v>1.52</v>
      </c>
      <c r="I674" s="101" t="s">
        <v>48</v>
      </c>
      <c r="J674" s="101" t="s">
        <v>60</v>
      </c>
      <c r="K674" s="102" t="s">
        <v>1798</v>
      </c>
      <c r="L674" s="108" t="s">
        <v>1799</v>
      </c>
    </row>
    <row r="675" spans="2:12" x14ac:dyDescent="0.2">
      <c r="B675" s="105" t="s">
        <v>765</v>
      </c>
      <c r="C675" s="101" t="s">
        <v>763</v>
      </c>
      <c r="D675" s="106">
        <v>7.09</v>
      </c>
      <c r="E675" s="107">
        <v>1.3196000000000001</v>
      </c>
      <c r="F675" s="107">
        <v>1.5911999999999999</v>
      </c>
      <c r="G675" s="103">
        <v>1</v>
      </c>
      <c r="H675" s="103">
        <v>2.31</v>
      </c>
      <c r="I675" s="101" t="s">
        <v>48</v>
      </c>
      <c r="J675" s="101" t="s">
        <v>60</v>
      </c>
      <c r="K675" s="102" t="s">
        <v>1798</v>
      </c>
      <c r="L675" s="108" t="s">
        <v>1799</v>
      </c>
    </row>
    <row r="676" spans="2:12" x14ac:dyDescent="0.2">
      <c r="B676" s="109" t="s">
        <v>766</v>
      </c>
      <c r="C676" s="110" t="s">
        <v>763</v>
      </c>
      <c r="D676" s="111">
        <v>12.92</v>
      </c>
      <c r="E676" s="112">
        <v>2.7917999999999998</v>
      </c>
      <c r="F676" s="112">
        <v>3.3664000000000001</v>
      </c>
      <c r="G676" s="113">
        <v>1</v>
      </c>
      <c r="H676" s="113">
        <v>2.31</v>
      </c>
      <c r="I676" s="110" t="s">
        <v>48</v>
      </c>
      <c r="J676" s="110" t="s">
        <v>60</v>
      </c>
      <c r="K676" s="114" t="s">
        <v>1798</v>
      </c>
      <c r="L676" s="115" t="s">
        <v>1799</v>
      </c>
    </row>
    <row r="677" spans="2:12" x14ac:dyDescent="0.2">
      <c r="B677" s="116" t="s">
        <v>767</v>
      </c>
      <c r="C677" s="101" t="s">
        <v>1836</v>
      </c>
      <c r="D677" s="106">
        <v>3.2</v>
      </c>
      <c r="E677" s="107">
        <v>0.61040000000000005</v>
      </c>
      <c r="F677" s="107">
        <v>0.73599999999999999</v>
      </c>
      <c r="G677" s="103">
        <v>1</v>
      </c>
      <c r="H677" s="103">
        <v>1</v>
      </c>
      <c r="I677" s="101" t="s">
        <v>48</v>
      </c>
      <c r="J677" s="101" t="s">
        <v>60</v>
      </c>
      <c r="K677" s="102" t="s">
        <v>1798</v>
      </c>
      <c r="L677" s="108" t="s">
        <v>1799</v>
      </c>
    </row>
    <row r="678" spans="2:12" x14ac:dyDescent="0.2">
      <c r="B678" s="105" t="s">
        <v>768</v>
      </c>
      <c r="C678" s="101" t="s">
        <v>1836</v>
      </c>
      <c r="D678" s="106">
        <v>4.0999999999999996</v>
      </c>
      <c r="E678" s="107">
        <v>0.73770000000000002</v>
      </c>
      <c r="F678" s="107">
        <v>0.88949999999999996</v>
      </c>
      <c r="G678" s="103">
        <v>1</v>
      </c>
      <c r="H678" s="103">
        <v>1.52</v>
      </c>
      <c r="I678" s="101" t="s">
        <v>48</v>
      </c>
      <c r="J678" s="101" t="s">
        <v>60</v>
      </c>
      <c r="K678" s="102" t="s">
        <v>1798</v>
      </c>
      <c r="L678" s="108" t="s">
        <v>1799</v>
      </c>
    </row>
    <row r="679" spans="2:12" x14ac:dyDescent="0.2">
      <c r="B679" s="105" t="s">
        <v>769</v>
      </c>
      <c r="C679" s="101" t="s">
        <v>1836</v>
      </c>
      <c r="D679" s="106">
        <v>5.72</v>
      </c>
      <c r="E679" s="107">
        <v>1.0175000000000001</v>
      </c>
      <c r="F679" s="107">
        <v>1.2269000000000001</v>
      </c>
      <c r="G679" s="103">
        <v>1</v>
      </c>
      <c r="H679" s="103">
        <v>2.31</v>
      </c>
      <c r="I679" s="101" t="s">
        <v>48</v>
      </c>
      <c r="J679" s="101" t="s">
        <v>60</v>
      </c>
      <c r="K679" s="102" t="s">
        <v>1798</v>
      </c>
      <c r="L679" s="108" t="s">
        <v>1799</v>
      </c>
    </row>
    <row r="680" spans="2:12" x14ac:dyDescent="0.2">
      <c r="B680" s="109" t="s">
        <v>770</v>
      </c>
      <c r="C680" s="110" t="s">
        <v>1836</v>
      </c>
      <c r="D680" s="111">
        <v>10.24</v>
      </c>
      <c r="E680" s="112">
        <v>1.8704000000000001</v>
      </c>
      <c r="F680" s="112">
        <v>2.2553000000000001</v>
      </c>
      <c r="G680" s="113">
        <v>1</v>
      </c>
      <c r="H680" s="113">
        <v>2.31</v>
      </c>
      <c r="I680" s="110" t="s">
        <v>48</v>
      </c>
      <c r="J680" s="110" t="s">
        <v>60</v>
      </c>
      <c r="K680" s="114" t="s">
        <v>1798</v>
      </c>
      <c r="L680" s="115" t="s">
        <v>1799</v>
      </c>
    </row>
    <row r="681" spans="2:12" x14ac:dyDescent="0.2">
      <c r="B681" s="116" t="s">
        <v>771</v>
      </c>
      <c r="C681" s="101" t="s">
        <v>1837</v>
      </c>
      <c r="D681" s="106">
        <v>3.26</v>
      </c>
      <c r="E681" s="107">
        <v>0.54100000000000004</v>
      </c>
      <c r="F681" s="107">
        <v>0.65229999999999999</v>
      </c>
      <c r="G681" s="103">
        <v>1</v>
      </c>
      <c r="H681" s="103">
        <v>1</v>
      </c>
      <c r="I681" s="101" t="s">
        <v>48</v>
      </c>
      <c r="J681" s="101" t="s">
        <v>60</v>
      </c>
      <c r="K681" s="102" t="s">
        <v>1798</v>
      </c>
      <c r="L681" s="108" t="s">
        <v>1799</v>
      </c>
    </row>
    <row r="682" spans="2:12" x14ac:dyDescent="0.2">
      <c r="B682" s="105" t="s">
        <v>772</v>
      </c>
      <c r="C682" s="101" t="s">
        <v>1837</v>
      </c>
      <c r="D682" s="106">
        <v>5.36</v>
      </c>
      <c r="E682" s="107">
        <v>0.7339</v>
      </c>
      <c r="F682" s="107">
        <v>0.88490000000000002</v>
      </c>
      <c r="G682" s="103">
        <v>1</v>
      </c>
      <c r="H682" s="103">
        <v>1.52</v>
      </c>
      <c r="I682" s="101" t="s">
        <v>48</v>
      </c>
      <c r="J682" s="101" t="s">
        <v>60</v>
      </c>
      <c r="K682" s="102" t="s">
        <v>1798</v>
      </c>
      <c r="L682" s="108" t="s">
        <v>1799</v>
      </c>
    </row>
    <row r="683" spans="2:12" x14ac:dyDescent="0.2">
      <c r="B683" s="105" t="s">
        <v>773</v>
      </c>
      <c r="C683" s="101" t="s">
        <v>1837</v>
      </c>
      <c r="D683" s="106">
        <v>7.28</v>
      </c>
      <c r="E683" s="107">
        <v>1.0564</v>
      </c>
      <c r="F683" s="107">
        <v>1.2738</v>
      </c>
      <c r="G683" s="103">
        <v>1</v>
      </c>
      <c r="H683" s="103">
        <v>2.31</v>
      </c>
      <c r="I683" s="101" t="s">
        <v>48</v>
      </c>
      <c r="J683" s="101" t="s">
        <v>60</v>
      </c>
      <c r="K683" s="102" t="s">
        <v>1798</v>
      </c>
      <c r="L683" s="108" t="s">
        <v>1799</v>
      </c>
    </row>
    <row r="684" spans="2:12" x14ac:dyDescent="0.2">
      <c r="B684" s="109" t="s">
        <v>774</v>
      </c>
      <c r="C684" s="110" t="s">
        <v>1837</v>
      </c>
      <c r="D684" s="111">
        <v>10.73</v>
      </c>
      <c r="E684" s="112">
        <v>1.8360000000000001</v>
      </c>
      <c r="F684" s="112">
        <v>2.2139000000000002</v>
      </c>
      <c r="G684" s="113">
        <v>1</v>
      </c>
      <c r="H684" s="113">
        <v>2.31</v>
      </c>
      <c r="I684" s="110" t="s">
        <v>48</v>
      </c>
      <c r="J684" s="110" t="s">
        <v>60</v>
      </c>
      <c r="K684" s="114" t="s">
        <v>1798</v>
      </c>
      <c r="L684" s="115" t="s">
        <v>1799</v>
      </c>
    </row>
    <row r="685" spans="2:12" x14ac:dyDescent="0.2">
      <c r="B685" s="116" t="s">
        <v>775</v>
      </c>
      <c r="C685" s="101" t="s">
        <v>1838</v>
      </c>
      <c r="D685" s="106">
        <v>2.77</v>
      </c>
      <c r="E685" s="107">
        <v>0.52439999999999998</v>
      </c>
      <c r="F685" s="107">
        <v>0.63229999999999997</v>
      </c>
      <c r="G685" s="103">
        <v>1</v>
      </c>
      <c r="H685" s="103">
        <v>1</v>
      </c>
      <c r="I685" s="101" t="s">
        <v>48</v>
      </c>
      <c r="J685" s="101" t="s">
        <v>60</v>
      </c>
      <c r="K685" s="102" t="s">
        <v>1798</v>
      </c>
      <c r="L685" s="108" t="s">
        <v>1799</v>
      </c>
    </row>
    <row r="686" spans="2:12" x14ac:dyDescent="0.2">
      <c r="B686" s="105" t="s">
        <v>776</v>
      </c>
      <c r="C686" s="101" t="s">
        <v>1838</v>
      </c>
      <c r="D686" s="106">
        <v>3.88</v>
      </c>
      <c r="E686" s="107">
        <v>0.57520000000000004</v>
      </c>
      <c r="F686" s="107">
        <v>0.69359999999999999</v>
      </c>
      <c r="G686" s="103">
        <v>1</v>
      </c>
      <c r="H686" s="103">
        <v>1.52</v>
      </c>
      <c r="I686" s="101" t="s">
        <v>48</v>
      </c>
      <c r="J686" s="101" t="s">
        <v>60</v>
      </c>
      <c r="K686" s="102" t="s">
        <v>1798</v>
      </c>
      <c r="L686" s="108" t="s">
        <v>1799</v>
      </c>
    </row>
    <row r="687" spans="2:12" x14ac:dyDescent="0.2">
      <c r="B687" s="105" t="s">
        <v>777</v>
      </c>
      <c r="C687" s="101" t="s">
        <v>1838</v>
      </c>
      <c r="D687" s="106">
        <v>6.01</v>
      </c>
      <c r="E687" s="107">
        <v>0.89839999999999998</v>
      </c>
      <c r="F687" s="107">
        <v>1.0832999999999999</v>
      </c>
      <c r="G687" s="103">
        <v>1</v>
      </c>
      <c r="H687" s="103">
        <v>2.31</v>
      </c>
      <c r="I687" s="101" t="s">
        <v>48</v>
      </c>
      <c r="J687" s="101" t="s">
        <v>60</v>
      </c>
      <c r="K687" s="102" t="s">
        <v>1798</v>
      </c>
      <c r="L687" s="108" t="s">
        <v>1799</v>
      </c>
    </row>
    <row r="688" spans="2:12" x14ac:dyDescent="0.2">
      <c r="B688" s="109" t="s">
        <v>778</v>
      </c>
      <c r="C688" s="110" t="s">
        <v>1838</v>
      </c>
      <c r="D688" s="111">
        <v>10.43</v>
      </c>
      <c r="E688" s="112">
        <v>1.7043999999999999</v>
      </c>
      <c r="F688" s="112">
        <v>2.0552000000000001</v>
      </c>
      <c r="G688" s="113">
        <v>1</v>
      </c>
      <c r="H688" s="113">
        <v>2.31</v>
      </c>
      <c r="I688" s="110" t="s">
        <v>48</v>
      </c>
      <c r="J688" s="110" t="s">
        <v>60</v>
      </c>
      <c r="K688" s="114" t="s">
        <v>1798</v>
      </c>
      <c r="L688" s="115" t="s">
        <v>1799</v>
      </c>
    </row>
    <row r="689" spans="2:12" x14ac:dyDescent="0.2">
      <c r="B689" s="116" t="s">
        <v>779</v>
      </c>
      <c r="C689" s="101" t="s">
        <v>1839</v>
      </c>
      <c r="D689" s="106">
        <v>4.17</v>
      </c>
      <c r="E689" s="107">
        <v>1.4073</v>
      </c>
      <c r="F689" s="107">
        <v>1.6969000000000001</v>
      </c>
      <c r="G689" s="103">
        <v>1</v>
      </c>
      <c r="H689" s="103">
        <v>1</v>
      </c>
      <c r="I689" s="101" t="s">
        <v>48</v>
      </c>
      <c r="J689" s="101" t="s">
        <v>60</v>
      </c>
      <c r="K689" s="102" t="s">
        <v>1840</v>
      </c>
      <c r="L689" s="108" t="s">
        <v>1841</v>
      </c>
    </row>
    <row r="690" spans="2:12" x14ac:dyDescent="0.2">
      <c r="B690" s="105" t="s">
        <v>780</v>
      </c>
      <c r="C690" s="101" t="s">
        <v>1839</v>
      </c>
      <c r="D690" s="106">
        <v>7.26</v>
      </c>
      <c r="E690" s="107">
        <v>1.7439</v>
      </c>
      <c r="F690" s="107">
        <v>2.1027999999999998</v>
      </c>
      <c r="G690" s="103">
        <v>1</v>
      </c>
      <c r="H690" s="103">
        <v>1.52</v>
      </c>
      <c r="I690" s="101" t="s">
        <v>48</v>
      </c>
      <c r="J690" s="101" t="s">
        <v>60</v>
      </c>
      <c r="K690" s="102" t="s">
        <v>1840</v>
      </c>
      <c r="L690" s="108" t="s">
        <v>1841</v>
      </c>
    </row>
    <row r="691" spans="2:12" x14ac:dyDescent="0.2">
      <c r="B691" s="105" t="s">
        <v>781</v>
      </c>
      <c r="C691" s="101" t="s">
        <v>1839</v>
      </c>
      <c r="D691" s="106">
        <v>13.32</v>
      </c>
      <c r="E691" s="107">
        <v>2.7202000000000002</v>
      </c>
      <c r="F691" s="107">
        <v>3.28</v>
      </c>
      <c r="G691" s="103">
        <v>1</v>
      </c>
      <c r="H691" s="103">
        <v>2.31</v>
      </c>
      <c r="I691" s="101" t="s">
        <v>48</v>
      </c>
      <c r="J691" s="101" t="s">
        <v>60</v>
      </c>
      <c r="K691" s="102" t="s">
        <v>1840</v>
      </c>
      <c r="L691" s="108" t="s">
        <v>1841</v>
      </c>
    </row>
    <row r="692" spans="2:12" x14ac:dyDescent="0.2">
      <c r="B692" s="109" t="s">
        <v>782</v>
      </c>
      <c r="C692" s="110" t="s">
        <v>1839</v>
      </c>
      <c r="D692" s="111">
        <v>26.7</v>
      </c>
      <c r="E692" s="112">
        <v>5.8529999999999998</v>
      </c>
      <c r="F692" s="112">
        <v>7.0575999999999999</v>
      </c>
      <c r="G692" s="113">
        <v>1</v>
      </c>
      <c r="H692" s="113">
        <v>2.31</v>
      </c>
      <c r="I692" s="110" t="s">
        <v>48</v>
      </c>
      <c r="J692" s="110" t="s">
        <v>60</v>
      </c>
      <c r="K692" s="114" t="s">
        <v>1840</v>
      </c>
      <c r="L692" s="115" t="s">
        <v>1841</v>
      </c>
    </row>
    <row r="693" spans="2:12" x14ac:dyDescent="0.2">
      <c r="B693" s="116" t="s">
        <v>783</v>
      </c>
      <c r="C693" s="101" t="s">
        <v>784</v>
      </c>
      <c r="D693" s="106">
        <v>1.84</v>
      </c>
      <c r="E693" s="107">
        <v>1.2765</v>
      </c>
      <c r="F693" s="107">
        <v>1.5391999999999999</v>
      </c>
      <c r="G693" s="103">
        <v>1</v>
      </c>
      <c r="H693" s="103">
        <v>1</v>
      </c>
      <c r="I693" s="101" t="s">
        <v>48</v>
      </c>
      <c r="J693" s="101" t="s">
        <v>60</v>
      </c>
      <c r="K693" s="102" t="s">
        <v>1840</v>
      </c>
      <c r="L693" s="108" t="s">
        <v>1841</v>
      </c>
    </row>
    <row r="694" spans="2:12" x14ac:dyDescent="0.2">
      <c r="B694" s="105" t="s">
        <v>785</v>
      </c>
      <c r="C694" s="101" t="s">
        <v>784</v>
      </c>
      <c r="D694" s="106">
        <v>2.2599999999999998</v>
      </c>
      <c r="E694" s="107">
        <v>1.9265000000000001</v>
      </c>
      <c r="F694" s="107">
        <v>2.323</v>
      </c>
      <c r="G694" s="103">
        <v>1</v>
      </c>
      <c r="H694" s="103">
        <v>1.52</v>
      </c>
      <c r="I694" s="101" t="s">
        <v>48</v>
      </c>
      <c r="J694" s="101" t="s">
        <v>60</v>
      </c>
      <c r="K694" s="102" t="s">
        <v>1840</v>
      </c>
      <c r="L694" s="108" t="s">
        <v>1841</v>
      </c>
    </row>
    <row r="695" spans="2:12" x14ac:dyDescent="0.2">
      <c r="B695" s="105" t="s">
        <v>786</v>
      </c>
      <c r="C695" s="101" t="s">
        <v>784</v>
      </c>
      <c r="D695" s="106">
        <v>6.04</v>
      </c>
      <c r="E695" s="107">
        <v>2.0960000000000001</v>
      </c>
      <c r="F695" s="107">
        <v>2.5274000000000001</v>
      </c>
      <c r="G695" s="103">
        <v>1</v>
      </c>
      <c r="H695" s="103">
        <v>2.31</v>
      </c>
      <c r="I695" s="101" t="s">
        <v>48</v>
      </c>
      <c r="J695" s="101" t="s">
        <v>60</v>
      </c>
      <c r="K695" s="102" t="s">
        <v>1840</v>
      </c>
      <c r="L695" s="108" t="s">
        <v>1841</v>
      </c>
    </row>
    <row r="696" spans="2:12" x14ac:dyDescent="0.2">
      <c r="B696" s="109" t="s">
        <v>787</v>
      </c>
      <c r="C696" s="110" t="s">
        <v>784</v>
      </c>
      <c r="D696" s="111">
        <v>11.34</v>
      </c>
      <c r="E696" s="112">
        <v>2.8492999999999999</v>
      </c>
      <c r="F696" s="112">
        <v>3.4357000000000002</v>
      </c>
      <c r="G696" s="113">
        <v>1</v>
      </c>
      <c r="H696" s="113">
        <v>2.31</v>
      </c>
      <c r="I696" s="110" t="s">
        <v>48</v>
      </c>
      <c r="J696" s="110" t="s">
        <v>60</v>
      </c>
      <c r="K696" s="114" t="s">
        <v>1840</v>
      </c>
      <c r="L696" s="115" t="s">
        <v>1841</v>
      </c>
    </row>
    <row r="697" spans="2:12" x14ac:dyDescent="0.2">
      <c r="B697" s="116" t="s">
        <v>788</v>
      </c>
      <c r="C697" s="101" t="s">
        <v>789</v>
      </c>
      <c r="D697" s="106">
        <v>2.2400000000000002</v>
      </c>
      <c r="E697" s="107">
        <v>1.1123000000000001</v>
      </c>
      <c r="F697" s="107">
        <v>1.3411999999999999</v>
      </c>
      <c r="G697" s="103">
        <v>1</v>
      </c>
      <c r="H697" s="103">
        <v>1</v>
      </c>
      <c r="I697" s="101" t="s">
        <v>48</v>
      </c>
      <c r="J697" s="101" t="s">
        <v>60</v>
      </c>
      <c r="K697" s="102" t="s">
        <v>1840</v>
      </c>
      <c r="L697" s="108" t="s">
        <v>1841</v>
      </c>
    </row>
    <row r="698" spans="2:12" x14ac:dyDescent="0.2">
      <c r="B698" s="105" t="s">
        <v>790</v>
      </c>
      <c r="C698" s="101" t="s">
        <v>789</v>
      </c>
      <c r="D698" s="106">
        <v>3.13</v>
      </c>
      <c r="E698" s="107">
        <v>1.8503000000000001</v>
      </c>
      <c r="F698" s="107">
        <v>2.2311000000000001</v>
      </c>
      <c r="G698" s="103">
        <v>1</v>
      </c>
      <c r="H698" s="103">
        <v>1.52</v>
      </c>
      <c r="I698" s="101" t="s">
        <v>48</v>
      </c>
      <c r="J698" s="101" t="s">
        <v>60</v>
      </c>
      <c r="K698" s="102" t="s">
        <v>1840</v>
      </c>
      <c r="L698" s="108" t="s">
        <v>1841</v>
      </c>
    </row>
    <row r="699" spans="2:12" x14ac:dyDescent="0.2">
      <c r="B699" s="105" t="s">
        <v>791</v>
      </c>
      <c r="C699" s="101" t="s">
        <v>789</v>
      </c>
      <c r="D699" s="106">
        <v>4.66</v>
      </c>
      <c r="E699" s="107">
        <v>2.3008000000000002</v>
      </c>
      <c r="F699" s="107">
        <v>2.7743000000000002</v>
      </c>
      <c r="G699" s="103">
        <v>1</v>
      </c>
      <c r="H699" s="103">
        <v>2.31</v>
      </c>
      <c r="I699" s="101" t="s">
        <v>48</v>
      </c>
      <c r="J699" s="101" t="s">
        <v>60</v>
      </c>
      <c r="K699" s="102" t="s">
        <v>1840</v>
      </c>
      <c r="L699" s="108" t="s">
        <v>1841</v>
      </c>
    </row>
    <row r="700" spans="2:12" x14ac:dyDescent="0.2">
      <c r="B700" s="109" t="s">
        <v>792</v>
      </c>
      <c r="C700" s="110" t="s">
        <v>789</v>
      </c>
      <c r="D700" s="111">
        <v>13.52</v>
      </c>
      <c r="E700" s="112">
        <v>4.3784999999999998</v>
      </c>
      <c r="F700" s="112">
        <v>5.2796000000000003</v>
      </c>
      <c r="G700" s="113">
        <v>1</v>
      </c>
      <c r="H700" s="113">
        <v>2.31</v>
      </c>
      <c r="I700" s="110" t="s">
        <v>48</v>
      </c>
      <c r="J700" s="110" t="s">
        <v>60</v>
      </c>
      <c r="K700" s="114" t="s">
        <v>1840</v>
      </c>
      <c r="L700" s="115" t="s">
        <v>1841</v>
      </c>
    </row>
    <row r="701" spans="2:12" x14ac:dyDescent="0.2">
      <c r="B701" s="116" t="s">
        <v>793</v>
      </c>
      <c r="C701" s="101" t="s">
        <v>1842</v>
      </c>
      <c r="D701" s="106">
        <v>3.17</v>
      </c>
      <c r="E701" s="107">
        <v>0.71699999999999997</v>
      </c>
      <c r="F701" s="107">
        <v>0.86460000000000004</v>
      </c>
      <c r="G701" s="103">
        <v>1</v>
      </c>
      <c r="H701" s="103">
        <v>1</v>
      </c>
      <c r="I701" s="101" t="s">
        <v>48</v>
      </c>
      <c r="J701" s="101" t="s">
        <v>60</v>
      </c>
      <c r="K701" s="102" t="s">
        <v>1840</v>
      </c>
      <c r="L701" s="108" t="s">
        <v>1841</v>
      </c>
    </row>
    <row r="702" spans="2:12" x14ac:dyDescent="0.2">
      <c r="B702" s="105" t="s">
        <v>794</v>
      </c>
      <c r="C702" s="101" t="s">
        <v>1842</v>
      </c>
      <c r="D702" s="106">
        <v>4.99</v>
      </c>
      <c r="E702" s="107">
        <v>0.96350000000000002</v>
      </c>
      <c r="F702" s="107">
        <v>1.1617999999999999</v>
      </c>
      <c r="G702" s="103">
        <v>1</v>
      </c>
      <c r="H702" s="103">
        <v>1.52</v>
      </c>
      <c r="I702" s="101" t="s">
        <v>48</v>
      </c>
      <c r="J702" s="101" t="s">
        <v>60</v>
      </c>
      <c r="K702" s="102" t="s">
        <v>1840</v>
      </c>
      <c r="L702" s="108" t="s">
        <v>1841</v>
      </c>
    </row>
    <row r="703" spans="2:12" x14ac:dyDescent="0.2">
      <c r="B703" s="105" t="s">
        <v>795</v>
      </c>
      <c r="C703" s="101" t="s">
        <v>1842</v>
      </c>
      <c r="D703" s="106">
        <v>8.69</v>
      </c>
      <c r="E703" s="107">
        <v>1.5750999999999999</v>
      </c>
      <c r="F703" s="107">
        <v>1.8993</v>
      </c>
      <c r="G703" s="103">
        <v>1</v>
      </c>
      <c r="H703" s="103">
        <v>2.31</v>
      </c>
      <c r="I703" s="101" t="s">
        <v>48</v>
      </c>
      <c r="J703" s="101" t="s">
        <v>60</v>
      </c>
      <c r="K703" s="102" t="s">
        <v>1840</v>
      </c>
      <c r="L703" s="108" t="s">
        <v>1841</v>
      </c>
    </row>
    <row r="704" spans="2:12" x14ac:dyDescent="0.2">
      <c r="B704" s="109" t="s">
        <v>796</v>
      </c>
      <c r="C704" s="110" t="s">
        <v>1842</v>
      </c>
      <c r="D704" s="111">
        <v>14.38</v>
      </c>
      <c r="E704" s="112">
        <v>2.9651000000000001</v>
      </c>
      <c r="F704" s="112">
        <v>3.5752999999999999</v>
      </c>
      <c r="G704" s="113">
        <v>1</v>
      </c>
      <c r="H704" s="113">
        <v>2.31</v>
      </c>
      <c r="I704" s="110" t="s">
        <v>48</v>
      </c>
      <c r="J704" s="110" t="s">
        <v>60</v>
      </c>
      <c r="K704" s="114" t="s">
        <v>1840</v>
      </c>
      <c r="L704" s="115" t="s">
        <v>1841</v>
      </c>
    </row>
    <row r="705" spans="2:12" x14ac:dyDescent="0.2">
      <c r="B705" s="116" t="s">
        <v>797</v>
      </c>
      <c r="C705" s="101" t="s">
        <v>798</v>
      </c>
      <c r="D705" s="106">
        <v>3.45</v>
      </c>
      <c r="E705" s="107">
        <v>0.48759999999999998</v>
      </c>
      <c r="F705" s="107">
        <v>0.58789999999999998</v>
      </c>
      <c r="G705" s="103">
        <v>1</v>
      </c>
      <c r="H705" s="103">
        <v>1</v>
      </c>
      <c r="I705" s="101" t="s">
        <v>48</v>
      </c>
      <c r="J705" s="101" t="s">
        <v>60</v>
      </c>
      <c r="K705" s="102" t="s">
        <v>1840</v>
      </c>
      <c r="L705" s="108" t="s">
        <v>1841</v>
      </c>
    </row>
    <row r="706" spans="2:12" x14ac:dyDescent="0.2">
      <c r="B706" s="105" t="s">
        <v>799</v>
      </c>
      <c r="C706" s="101" t="s">
        <v>798</v>
      </c>
      <c r="D706" s="106">
        <v>4.67</v>
      </c>
      <c r="E706" s="107">
        <v>0.62039999999999995</v>
      </c>
      <c r="F706" s="107">
        <v>0.74809999999999999</v>
      </c>
      <c r="G706" s="103">
        <v>1</v>
      </c>
      <c r="H706" s="103">
        <v>1.52</v>
      </c>
      <c r="I706" s="101" t="s">
        <v>48</v>
      </c>
      <c r="J706" s="101" t="s">
        <v>60</v>
      </c>
      <c r="K706" s="102" t="s">
        <v>1840</v>
      </c>
      <c r="L706" s="108" t="s">
        <v>1841</v>
      </c>
    </row>
    <row r="707" spans="2:12" x14ac:dyDescent="0.2">
      <c r="B707" s="105" t="s">
        <v>800</v>
      </c>
      <c r="C707" s="101" t="s">
        <v>798</v>
      </c>
      <c r="D707" s="106">
        <v>7.24</v>
      </c>
      <c r="E707" s="107">
        <v>0.96889999999999998</v>
      </c>
      <c r="F707" s="107">
        <v>1.1682999999999999</v>
      </c>
      <c r="G707" s="103">
        <v>1</v>
      </c>
      <c r="H707" s="103">
        <v>2.31</v>
      </c>
      <c r="I707" s="101" t="s">
        <v>48</v>
      </c>
      <c r="J707" s="101" t="s">
        <v>60</v>
      </c>
      <c r="K707" s="102" t="s">
        <v>1840</v>
      </c>
      <c r="L707" s="108" t="s">
        <v>1841</v>
      </c>
    </row>
    <row r="708" spans="2:12" x14ac:dyDescent="0.2">
      <c r="B708" s="109" t="s">
        <v>801</v>
      </c>
      <c r="C708" s="110" t="s">
        <v>798</v>
      </c>
      <c r="D708" s="111">
        <v>12.3</v>
      </c>
      <c r="E708" s="112">
        <v>1.7805</v>
      </c>
      <c r="F708" s="112">
        <v>2.1469</v>
      </c>
      <c r="G708" s="113">
        <v>1</v>
      </c>
      <c r="H708" s="113">
        <v>2.31</v>
      </c>
      <c r="I708" s="110" t="s">
        <v>48</v>
      </c>
      <c r="J708" s="110" t="s">
        <v>60</v>
      </c>
      <c r="K708" s="114" t="s">
        <v>1840</v>
      </c>
      <c r="L708" s="115" t="s">
        <v>1841</v>
      </c>
    </row>
    <row r="709" spans="2:12" x14ac:dyDescent="0.2">
      <c r="B709" s="116" t="s">
        <v>802</v>
      </c>
      <c r="C709" s="101" t="s">
        <v>803</v>
      </c>
      <c r="D709" s="106">
        <v>2.98</v>
      </c>
      <c r="E709" s="107">
        <v>0.37969999999999998</v>
      </c>
      <c r="F709" s="107">
        <v>0.45779999999999998</v>
      </c>
      <c r="G709" s="103">
        <v>1</v>
      </c>
      <c r="H709" s="103">
        <v>1</v>
      </c>
      <c r="I709" s="101" t="s">
        <v>48</v>
      </c>
      <c r="J709" s="101" t="s">
        <v>60</v>
      </c>
      <c r="K709" s="102" t="s">
        <v>1840</v>
      </c>
      <c r="L709" s="108" t="s">
        <v>1841</v>
      </c>
    </row>
    <row r="710" spans="2:12" x14ac:dyDescent="0.2">
      <c r="B710" s="105" t="s">
        <v>804</v>
      </c>
      <c r="C710" s="101" t="s">
        <v>803</v>
      </c>
      <c r="D710" s="106">
        <v>4.71</v>
      </c>
      <c r="E710" s="107">
        <v>0.65390000000000004</v>
      </c>
      <c r="F710" s="107">
        <v>0.78849999999999998</v>
      </c>
      <c r="G710" s="103">
        <v>1</v>
      </c>
      <c r="H710" s="103">
        <v>1.52</v>
      </c>
      <c r="I710" s="101" t="s">
        <v>48</v>
      </c>
      <c r="J710" s="101" t="s">
        <v>60</v>
      </c>
      <c r="K710" s="102" t="s">
        <v>1840</v>
      </c>
      <c r="L710" s="108" t="s">
        <v>1841</v>
      </c>
    </row>
    <row r="711" spans="2:12" x14ac:dyDescent="0.2">
      <c r="B711" s="105" t="s">
        <v>805</v>
      </c>
      <c r="C711" s="101" t="s">
        <v>803</v>
      </c>
      <c r="D711" s="106">
        <v>7.91</v>
      </c>
      <c r="E711" s="107">
        <v>1.3021</v>
      </c>
      <c r="F711" s="107">
        <v>1.5701000000000001</v>
      </c>
      <c r="G711" s="103">
        <v>1</v>
      </c>
      <c r="H711" s="103">
        <v>2.31</v>
      </c>
      <c r="I711" s="101" t="s">
        <v>48</v>
      </c>
      <c r="J711" s="101" t="s">
        <v>60</v>
      </c>
      <c r="K711" s="102" t="s">
        <v>1840</v>
      </c>
      <c r="L711" s="108" t="s">
        <v>1841</v>
      </c>
    </row>
    <row r="712" spans="2:12" x14ac:dyDescent="0.2">
      <c r="B712" s="109" t="s">
        <v>806</v>
      </c>
      <c r="C712" s="110" t="s">
        <v>803</v>
      </c>
      <c r="D712" s="111">
        <v>13</v>
      </c>
      <c r="E712" s="112">
        <v>2.6993999999999998</v>
      </c>
      <c r="F712" s="112">
        <v>3.2549000000000001</v>
      </c>
      <c r="G712" s="113">
        <v>1</v>
      </c>
      <c r="H712" s="113">
        <v>2.31</v>
      </c>
      <c r="I712" s="110" t="s">
        <v>48</v>
      </c>
      <c r="J712" s="110" t="s">
        <v>60</v>
      </c>
      <c r="K712" s="114" t="s">
        <v>1840</v>
      </c>
      <c r="L712" s="115" t="s">
        <v>1841</v>
      </c>
    </row>
    <row r="713" spans="2:12" x14ac:dyDescent="0.2">
      <c r="B713" s="116" t="s">
        <v>807</v>
      </c>
      <c r="C713" s="101" t="s">
        <v>808</v>
      </c>
      <c r="D713" s="106">
        <v>3.02</v>
      </c>
      <c r="E713" s="107">
        <v>0.64019999999999999</v>
      </c>
      <c r="F713" s="107">
        <v>0.77200000000000002</v>
      </c>
      <c r="G713" s="103">
        <v>1</v>
      </c>
      <c r="H713" s="103">
        <v>1</v>
      </c>
      <c r="I713" s="101" t="s">
        <v>48</v>
      </c>
      <c r="J713" s="101" t="s">
        <v>60</v>
      </c>
      <c r="K713" s="102" t="s">
        <v>1840</v>
      </c>
      <c r="L713" s="108" t="s">
        <v>1841</v>
      </c>
    </row>
    <row r="714" spans="2:12" x14ac:dyDescent="0.2">
      <c r="B714" s="105" t="s">
        <v>809</v>
      </c>
      <c r="C714" s="101" t="s">
        <v>808</v>
      </c>
      <c r="D714" s="106">
        <v>3.91</v>
      </c>
      <c r="E714" s="107">
        <v>0.73960000000000004</v>
      </c>
      <c r="F714" s="107">
        <v>0.89180000000000004</v>
      </c>
      <c r="G714" s="103">
        <v>1</v>
      </c>
      <c r="H714" s="103">
        <v>1.52</v>
      </c>
      <c r="I714" s="101" t="s">
        <v>48</v>
      </c>
      <c r="J714" s="101" t="s">
        <v>60</v>
      </c>
      <c r="K714" s="102" t="s">
        <v>1840</v>
      </c>
      <c r="L714" s="108" t="s">
        <v>1841</v>
      </c>
    </row>
    <row r="715" spans="2:12" x14ac:dyDescent="0.2">
      <c r="B715" s="105" t="s">
        <v>810</v>
      </c>
      <c r="C715" s="101" t="s">
        <v>808</v>
      </c>
      <c r="D715" s="106">
        <v>6.05</v>
      </c>
      <c r="E715" s="107">
        <v>1.0599000000000001</v>
      </c>
      <c r="F715" s="107">
        <v>1.278</v>
      </c>
      <c r="G715" s="103">
        <v>1</v>
      </c>
      <c r="H715" s="103">
        <v>2.31</v>
      </c>
      <c r="I715" s="101" t="s">
        <v>48</v>
      </c>
      <c r="J715" s="101" t="s">
        <v>60</v>
      </c>
      <c r="K715" s="102" t="s">
        <v>1840</v>
      </c>
      <c r="L715" s="108" t="s">
        <v>1841</v>
      </c>
    </row>
    <row r="716" spans="2:12" x14ac:dyDescent="0.2">
      <c r="B716" s="109" t="s">
        <v>811</v>
      </c>
      <c r="C716" s="110" t="s">
        <v>808</v>
      </c>
      <c r="D716" s="111">
        <v>8.6300000000000008</v>
      </c>
      <c r="E716" s="112">
        <v>1.5893999999999999</v>
      </c>
      <c r="F716" s="112">
        <v>1.9165000000000001</v>
      </c>
      <c r="G716" s="113">
        <v>1</v>
      </c>
      <c r="H716" s="113">
        <v>2.31</v>
      </c>
      <c r="I716" s="110" t="s">
        <v>48</v>
      </c>
      <c r="J716" s="110" t="s">
        <v>60</v>
      </c>
      <c r="K716" s="114" t="s">
        <v>1840</v>
      </c>
      <c r="L716" s="115" t="s">
        <v>1841</v>
      </c>
    </row>
    <row r="717" spans="2:12" x14ac:dyDescent="0.2">
      <c r="B717" s="116" t="s">
        <v>812</v>
      </c>
      <c r="C717" s="101" t="s">
        <v>1843</v>
      </c>
      <c r="D717" s="106">
        <v>2.83</v>
      </c>
      <c r="E717" s="107">
        <v>0.40550000000000003</v>
      </c>
      <c r="F717" s="107">
        <v>0.48899999999999999</v>
      </c>
      <c r="G717" s="103">
        <v>1</v>
      </c>
      <c r="H717" s="103">
        <v>1</v>
      </c>
      <c r="I717" s="101" t="s">
        <v>48</v>
      </c>
      <c r="J717" s="101" t="s">
        <v>60</v>
      </c>
      <c r="K717" s="102" t="s">
        <v>1840</v>
      </c>
      <c r="L717" s="108" t="s">
        <v>1841</v>
      </c>
    </row>
    <row r="718" spans="2:12" x14ac:dyDescent="0.2">
      <c r="B718" s="105" t="s">
        <v>813</v>
      </c>
      <c r="C718" s="101" t="s">
        <v>1843</v>
      </c>
      <c r="D718" s="106">
        <v>3.97</v>
      </c>
      <c r="E718" s="107">
        <v>0.53129999999999999</v>
      </c>
      <c r="F718" s="107">
        <v>0.64059999999999995</v>
      </c>
      <c r="G718" s="103">
        <v>1</v>
      </c>
      <c r="H718" s="103">
        <v>1.52</v>
      </c>
      <c r="I718" s="101" t="s">
        <v>48</v>
      </c>
      <c r="J718" s="101" t="s">
        <v>60</v>
      </c>
      <c r="K718" s="102" t="s">
        <v>1840</v>
      </c>
      <c r="L718" s="108" t="s">
        <v>1841</v>
      </c>
    </row>
    <row r="719" spans="2:12" x14ac:dyDescent="0.2">
      <c r="B719" s="105" t="s">
        <v>814</v>
      </c>
      <c r="C719" s="101" t="s">
        <v>1843</v>
      </c>
      <c r="D719" s="106">
        <v>5.9</v>
      </c>
      <c r="E719" s="107">
        <v>0.83150000000000002</v>
      </c>
      <c r="F719" s="107">
        <v>1.0025999999999999</v>
      </c>
      <c r="G719" s="103">
        <v>1</v>
      </c>
      <c r="H719" s="103">
        <v>2.31</v>
      </c>
      <c r="I719" s="101" t="s">
        <v>48</v>
      </c>
      <c r="J719" s="101" t="s">
        <v>60</v>
      </c>
      <c r="K719" s="102" t="s">
        <v>1840</v>
      </c>
      <c r="L719" s="108" t="s">
        <v>1841</v>
      </c>
    </row>
    <row r="720" spans="2:12" x14ac:dyDescent="0.2">
      <c r="B720" s="109" t="s">
        <v>815</v>
      </c>
      <c r="C720" s="110" t="s">
        <v>1843</v>
      </c>
      <c r="D720" s="111">
        <v>10.72</v>
      </c>
      <c r="E720" s="112">
        <v>1.6796</v>
      </c>
      <c r="F720" s="112">
        <v>2.0253000000000001</v>
      </c>
      <c r="G720" s="113">
        <v>1</v>
      </c>
      <c r="H720" s="113">
        <v>2.31</v>
      </c>
      <c r="I720" s="110" t="s">
        <v>48</v>
      </c>
      <c r="J720" s="110" t="s">
        <v>60</v>
      </c>
      <c r="K720" s="114" t="s">
        <v>1840</v>
      </c>
      <c r="L720" s="115" t="s">
        <v>1841</v>
      </c>
    </row>
    <row r="721" spans="2:12" x14ac:dyDescent="0.2">
      <c r="B721" s="116" t="s">
        <v>816</v>
      </c>
      <c r="C721" s="101" t="s">
        <v>1844</v>
      </c>
      <c r="D721" s="106">
        <v>2.13</v>
      </c>
      <c r="E721" s="107">
        <v>0.60409999999999997</v>
      </c>
      <c r="F721" s="107">
        <v>0.72840000000000005</v>
      </c>
      <c r="G721" s="103">
        <v>1</v>
      </c>
      <c r="H721" s="103">
        <v>1</v>
      </c>
      <c r="I721" s="101" t="s">
        <v>48</v>
      </c>
      <c r="J721" s="101" t="s">
        <v>60</v>
      </c>
      <c r="K721" s="102" t="s">
        <v>1840</v>
      </c>
      <c r="L721" s="108" t="s">
        <v>1841</v>
      </c>
    </row>
    <row r="722" spans="2:12" x14ac:dyDescent="0.2">
      <c r="B722" s="105" t="s">
        <v>817</v>
      </c>
      <c r="C722" s="101" t="s">
        <v>1844</v>
      </c>
      <c r="D722" s="106">
        <v>3.13</v>
      </c>
      <c r="E722" s="107">
        <v>0.69389999999999996</v>
      </c>
      <c r="F722" s="107">
        <v>0.8367</v>
      </c>
      <c r="G722" s="103">
        <v>1</v>
      </c>
      <c r="H722" s="103">
        <v>1.52</v>
      </c>
      <c r="I722" s="101" t="s">
        <v>48</v>
      </c>
      <c r="J722" s="101" t="s">
        <v>60</v>
      </c>
      <c r="K722" s="102" t="s">
        <v>1840</v>
      </c>
      <c r="L722" s="108" t="s">
        <v>1841</v>
      </c>
    </row>
    <row r="723" spans="2:12" x14ac:dyDescent="0.2">
      <c r="B723" s="105" t="s">
        <v>818</v>
      </c>
      <c r="C723" s="101" t="s">
        <v>1844</v>
      </c>
      <c r="D723" s="106">
        <v>5</v>
      </c>
      <c r="E723" s="107">
        <v>1.006</v>
      </c>
      <c r="F723" s="107">
        <v>1.2130000000000001</v>
      </c>
      <c r="G723" s="103">
        <v>1</v>
      </c>
      <c r="H723" s="103">
        <v>2.31</v>
      </c>
      <c r="I723" s="101" t="s">
        <v>48</v>
      </c>
      <c r="J723" s="101" t="s">
        <v>60</v>
      </c>
      <c r="K723" s="102" t="s">
        <v>1840</v>
      </c>
      <c r="L723" s="108" t="s">
        <v>1841</v>
      </c>
    </row>
    <row r="724" spans="2:12" x14ac:dyDescent="0.2">
      <c r="B724" s="109" t="s">
        <v>819</v>
      </c>
      <c r="C724" s="110" t="s">
        <v>1844</v>
      </c>
      <c r="D724" s="111">
        <v>7.56</v>
      </c>
      <c r="E724" s="112">
        <v>1.6787000000000001</v>
      </c>
      <c r="F724" s="112">
        <v>2.0242</v>
      </c>
      <c r="G724" s="113">
        <v>1</v>
      </c>
      <c r="H724" s="113">
        <v>2.31</v>
      </c>
      <c r="I724" s="110" t="s">
        <v>48</v>
      </c>
      <c r="J724" s="110" t="s">
        <v>60</v>
      </c>
      <c r="K724" s="114" t="s">
        <v>1840</v>
      </c>
      <c r="L724" s="115" t="s">
        <v>1841</v>
      </c>
    </row>
    <row r="725" spans="2:12" x14ac:dyDescent="0.2">
      <c r="B725" s="116" t="s">
        <v>820</v>
      </c>
      <c r="C725" s="101" t="s">
        <v>1845</v>
      </c>
      <c r="D725" s="106">
        <v>2.57</v>
      </c>
      <c r="E725" s="107">
        <v>0.45179999999999998</v>
      </c>
      <c r="F725" s="107">
        <v>0.54479999999999995</v>
      </c>
      <c r="G725" s="103">
        <v>1</v>
      </c>
      <c r="H725" s="103">
        <v>1</v>
      </c>
      <c r="I725" s="101" t="s">
        <v>48</v>
      </c>
      <c r="J725" s="101" t="s">
        <v>60</v>
      </c>
      <c r="K725" s="102" t="s">
        <v>1840</v>
      </c>
      <c r="L725" s="108" t="s">
        <v>1841</v>
      </c>
    </row>
    <row r="726" spans="2:12" x14ac:dyDescent="0.2">
      <c r="B726" s="105" t="s">
        <v>821</v>
      </c>
      <c r="C726" s="101" t="s">
        <v>1845</v>
      </c>
      <c r="D726" s="106">
        <v>3.74</v>
      </c>
      <c r="E726" s="107">
        <v>0.56779999999999997</v>
      </c>
      <c r="F726" s="107">
        <v>0.68469999999999998</v>
      </c>
      <c r="G726" s="103">
        <v>1</v>
      </c>
      <c r="H726" s="103">
        <v>1.52</v>
      </c>
      <c r="I726" s="101" t="s">
        <v>48</v>
      </c>
      <c r="J726" s="101" t="s">
        <v>60</v>
      </c>
      <c r="K726" s="102" t="s">
        <v>1840</v>
      </c>
      <c r="L726" s="108" t="s">
        <v>1841</v>
      </c>
    </row>
    <row r="727" spans="2:12" x14ac:dyDescent="0.2">
      <c r="B727" s="105" t="s">
        <v>822</v>
      </c>
      <c r="C727" s="101" t="s">
        <v>1845</v>
      </c>
      <c r="D727" s="106">
        <v>5.95</v>
      </c>
      <c r="E727" s="107">
        <v>0.91059999999999997</v>
      </c>
      <c r="F727" s="107">
        <v>1.0980000000000001</v>
      </c>
      <c r="G727" s="103">
        <v>1</v>
      </c>
      <c r="H727" s="103">
        <v>2.31</v>
      </c>
      <c r="I727" s="101" t="s">
        <v>48</v>
      </c>
      <c r="J727" s="101" t="s">
        <v>60</v>
      </c>
      <c r="K727" s="102" t="s">
        <v>1840</v>
      </c>
      <c r="L727" s="108" t="s">
        <v>1841</v>
      </c>
    </row>
    <row r="728" spans="2:12" x14ac:dyDescent="0.2">
      <c r="B728" s="109" t="s">
        <v>823</v>
      </c>
      <c r="C728" s="110" t="s">
        <v>1845</v>
      </c>
      <c r="D728" s="111">
        <v>10.51</v>
      </c>
      <c r="E728" s="112">
        <v>1.7746</v>
      </c>
      <c r="F728" s="112">
        <v>2.1398000000000001</v>
      </c>
      <c r="G728" s="113">
        <v>1</v>
      </c>
      <c r="H728" s="113">
        <v>2.31</v>
      </c>
      <c r="I728" s="110" t="s">
        <v>48</v>
      </c>
      <c r="J728" s="110" t="s">
        <v>60</v>
      </c>
      <c r="K728" s="114" t="s">
        <v>1840</v>
      </c>
      <c r="L728" s="115" t="s">
        <v>1841</v>
      </c>
    </row>
    <row r="729" spans="2:12" x14ac:dyDescent="0.2">
      <c r="B729" s="116" t="s">
        <v>824</v>
      </c>
      <c r="C729" s="101" t="s">
        <v>825</v>
      </c>
      <c r="D729" s="106">
        <v>2.39</v>
      </c>
      <c r="E729" s="107">
        <v>1.1731</v>
      </c>
      <c r="F729" s="107">
        <v>1.4145000000000001</v>
      </c>
      <c r="G729" s="103">
        <v>1</v>
      </c>
      <c r="H729" s="103">
        <v>1</v>
      </c>
      <c r="I729" s="101" t="s">
        <v>48</v>
      </c>
      <c r="J729" s="101" t="s">
        <v>60</v>
      </c>
      <c r="K729" s="102" t="s">
        <v>1846</v>
      </c>
      <c r="L729" s="108" t="s">
        <v>1847</v>
      </c>
    </row>
    <row r="730" spans="2:12" x14ac:dyDescent="0.2">
      <c r="B730" s="105" t="s">
        <v>826</v>
      </c>
      <c r="C730" s="101" t="s">
        <v>825</v>
      </c>
      <c r="D730" s="106">
        <v>6.54</v>
      </c>
      <c r="E730" s="107">
        <v>2.0632999999999999</v>
      </c>
      <c r="F730" s="107">
        <v>2.4878999999999998</v>
      </c>
      <c r="G730" s="103">
        <v>1</v>
      </c>
      <c r="H730" s="103">
        <v>1.52</v>
      </c>
      <c r="I730" s="101" t="s">
        <v>48</v>
      </c>
      <c r="J730" s="101" t="s">
        <v>60</v>
      </c>
      <c r="K730" s="102" t="s">
        <v>1846</v>
      </c>
      <c r="L730" s="108" t="s">
        <v>1847</v>
      </c>
    </row>
    <row r="731" spans="2:12" x14ac:dyDescent="0.2">
      <c r="B731" s="105" t="s">
        <v>827</v>
      </c>
      <c r="C731" s="101" t="s">
        <v>825</v>
      </c>
      <c r="D731" s="106">
        <v>9.18</v>
      </c>
      <c r="E731" s="107">
        <v>2.9510999999999998</v>
      </c>
      <c r="F731" s="107">
        <v>3.5583999999999998</v>
      </c>
      <c r="G731" s="103">
        <v>1</v>
      </c>
      <c r="H731" s="103">
        <v>2.31</v>
      </c>
      <c r="I731" s="101" t="s">
        <v>48</v>
      </c>
      <c r="J731" s="101" t="s">
        <v>60</v>
      </c>
      <c r="K731" s="102" t="s">
        <v>1846</v>
      </c>
      <c r="L731" s="108" t="s">
        <v>1847</v>
      </c>
    </row>
    <row r="732" spans="2:12" x14ac:dyDescent="0.2">
      <c r="B732" s="109" t="s">
        <v>828</v>
      </c>
      <c r="C732" s="110" t="s">
        <v>825</v>
      </c>
      <c r="D732" s="111">
        <v>15.13</v>
      </c>
      <c r="E732" s="112">
        <v>4.1346999999999996</v>
      </c>
      <c r="F732" s="112">
        <v>4.9855999999999998</v>
      </c>
      <c r="G732" s="113">
        <v>1</v>
      </c>
      <c r="H732" s="113">
        <v>2.31</v>
      </c>
      <c r="I732" s="110" t="s">
        <v>48</v>
      </c>
      <c r="J732" s="110" t="s">
        <v>60</v>
      </c>
      <c r="K732" s="114" t="s">
        <v>1846</v>
      </c>
      <c r="L732" s="115" t="s">
        <v>1847</v>
      </c>
    </row>
    <row r="733" spans="2:12" x14ac:dyDescent="0.2">
      <c r="B733" s="116" t="s">
        <v>829</v>
      </c>
      <c r="C733" s="101" t="s">
        <v>830</v>
      </c>
      <c r="D733" s="106">
        <v>1.51</v>
      </c>
      <c r="E733" s="107">
        <v>0.99619999999999997</v>
      </c>
      <c r="F733" s="107">
        <v>1.2012</v>
      </c>
      <c r="G733" s="103">
        <v>1</v>
      </c>
      <c r="H733" s="103">
        <v>1</v>
      </c>
      <c r="I733" s="101" t="s">
        <v>48</v>
      </c>
      <c r="J733" s="101" t="s">
        <v>60</v>
      </c>
      <c r="K733" s="102" t="s">
        <v>1846</v>
      </c>
      <c r="L733" s="108" t="s">
        <v>1847</v>
      </c>
    </row>
    <row r="734" spans="2:12" x14ac:dyDescent="0.2">
      <c r="B734" s="105" t="s">
        <v>831</v>
      </c>
      <c r="C734" s="101" t="s">
        <v>830</v>
      </c>
      <c r="D734" s="106">
        <v>1.88</v>
      </c>
      <c r="E734" s="107">
        <v>1.1375</v>
      </c>
      <c r="F734" s="107">
        <v>1.3715999999999999</v>
      </c>
      <c r="G734" s="103">
        <v>1</v>
      </c>
      <c r="H734" s="103">
        <v>1.52</v>
      </c>
      <c r="I734" s="101" t="s">
        <v>48</v>
      </c>
      <c r="J734" s="101" t="s">
        <v>60</v>
      </c>
      <c r="K734" s="102" t="s">
        <v>1846</v>
      </c>
      <c r="L734" s="108" t="s">
        <v>1847</v>
      </c>
    </row>
    <row r="735" spans="2:12" x14ac:dyDescent="0.2">
      <c r="B735" s="105" t="s">
        <v>832</v>
      </c>
      <c r="C735" s="101" t="s">
        <v>830</v>
      </c>
      <c r="D735" s="106">
        <v>4.2</v>
      </c>
      <c r="E735" s="107">
        <v>1.8593</v>
      </c>
      <c r="F735" s="107">
        <v>2.242</v>
      </c>
      <c r="G735" s="103">
        <v>1</v>
      </c>
      <c r="H735" s="103">
        <v>2.31</v>
      </c>
      <c r="I735" s="101" t="s">
        <v>48</v>
      </c>
      <c r="J735" s="101" t="s">
        <v>60</v>
      </c>
      <c r="K735" s="102" t="s">
        <v>1846</v>
      </c>
      <c r="L735" s="108" t="s">
        <v>1847</v>
      </c>
    </row>
    <row r="736" spans="2:12" x14ac:dyDescent="0.2">
      <c r="B736" s="109" t="s">
        <v>833</v>
      </c>
      <c r="C736" s="110" t="s">
        <v>830</v>
      </c>
      <c r="D736" s="111">
        <v>13.84</v>
      </c>
      <c r="E736" s="112">
        <v>4.1254999999999997</v>
      </c>
      <c r="F736" s="112">
        <v>4.9744999999999999</v>
      </c>
      <c r="G736" s="113">
        <v>1</v>
      </c>
      <c r="H736" s="113">
        <v>2.31</v>
      </c>
      <c r="I736" s="110" t="s">
        <v>48</v>
      </c>
      <c r="J736" s="110" t="s">
        <v>60</v>
      </c>
      <c r="K736" s="114" t="s">
        <v>1846</v>
      </c>
      <c r="L736" s="115" t="s">
        <v>1847</v>
      </c>
    </row>
    <row r="737" spans="2:12" x14ac:dyDescent="0.2">
      <c r="B737" s="116" t="s">
        <v>834</v>
      </c>
      <c r="C737" s="101" t="s">
        <v>1848</v>
      </c>
      <c r="D737" s="106">
        <v>1.58</v>
      </c>
      <c r="E737" s="107">
        <v>0.93430000000000002</v>
      </c>
      <c r="F737" s="107">
        <v>1.1266</v>
      </c>
      <c r="G737" s="103">
        <v>1</v>
      </c>
      <c r="H737" s="103">
        <v>1</v>
      </c>
      <c r="I737" s="101" t="s">
        <v>48</v>
      </c>
      <c r="J737" s="101" t="s">
        <v>60</v>
      </c>
      <c r="K737" s="102" t="s">
        <v>1846</v>
      </c>
      <c r="L737" s="108" t="s">
        <v>1847</v>
      </c>
    </row>
    <row r="738" spans="2:12" x14ac:dyDescent="0.2">
      <c r="B738" s="105" t="s">
        <v>835</v>
      </c>
      <c r="C738" s="101" t="s">
        <v>1848</v>
      </c>
      <c r="D738" s="106">
        <v>2.93</v>
      </c>
      <c r="E738" s="107">
        <v>1.3077000000000001</v>
      </c>
      <c r="F738" s="107">
        <v>1.5768</v>
      </c>
      <c r="G738" s="103">
        <v>1</v>
      </c>
      <c r="H738" s="103">
        <v>1.52</v>
      </c>
      <c r="I738" s="101" t="s">
        <v>48</v>
      </c>
      <c r="J738" s="101" t="s">
        <v>60</v>
      </c>
      <c r="K738" s="102" t="s">
        <v>1846</v>
      </c>
      <c r="L738" s="108" t="s">
        <v>1847</v>
      </c>
    </row>
    <row r="739" spans="2:12" x14ac:dyDescent="0.2">
      <c r="B739" s="105" t="s">
        <v>836</v>
      </c>
      <c r="C739" s="101" t="s">
        <v>1848</v>
      </c>
      <c r="D739" s="106">
        <v>7.58</v>
      </c>
      <c r="E739" s="107">
        <v>2.2141999999999999</v>
      </c>
      <c r="F739" s="107">
        <v>2.6699000000000002</v>
      </c>
      <c r="G739" s="103">
        <v>1</v>
      </c>
      <c r="H739" s="103">
        <v>2.31</v>
      </c>
      <c r="I739" s="101" t="s">
        <v>48</v>
      </c>
      <c r="J739" s="101" t="s">
        <v>60</v>
      </c>
      <c r="K739" s="102" t="s">
        <v>1846</v>
      </c>
      <c r="L739" s="108" t="s">
        <v>1847</v>
      </c>
    </row>
    <row r="740" spans="2:12" x14ac:dyDescent="0.2">
      <c r="B740" s="109" t="s">
        <v>837</v>
      </c>
      <c r="C740" s="110" t="s">
        <v>1848</v>
      </c>
      <c r="D740" s="111">
        <v>15.75</v>
      </c>
      <c r="E740" s="112">
        <v>4.3611000000000004</v>
      </c>
      <c r="F740" s="112">
        <v>5.2586000000000004</v>
      </c>
      <c r="G740" s="113">
        <v>1</v>
      </c>
      <c r="H740" s="113">
        <v>2.31</v>
      </c>
      <c r="I740" s="110" t="s">
        <v>48</v>
      </c>
      <c r="J740" s="110" t="s">
        <v>60</v>
      </c>
      <c r="K740" s="114" t="s">
        <v>1846</v>
      </c>
      <c r="L740" s="115" t="s">
        <v>1847</v>
      </c>
    </row>
    <row r="741" spans="2:12" x14ac:dyDescent="0.2">
      <c r="B741" s="116" t="s">
        <v>838</v>
      </c>
      <c r="C741" s="101" t="s">
        <v>1849</v>
      </c>
      <c r="D741" s="106">
        <v>3.19</v>
      </c>
      <c r="E741" s="107">
        <v>1.2629999999999999</v>
      </c>
      <c r="F741" s="107">
        <v>1.5228999999999999</v>
      </c>
      <c r="G741" s="103">
        <v>1</v>
      </c>
      <c r="H741" s="103">
        <v>1</v>
      </c>
      <c r="I741" s="101" t="s">
        <v>48</v>
      </c>
      <c r="J741" s="101" t="s">
        <v>60</v>
      </c>
      <c r="K741" s="102" t="s">
        <v>1846</v>
      </c>
      <c r="L741" s="108" t="s">
        <v>1847</v>
      </c>
    </row>
    <row r="742" spans="2:12" x14ac:dyDescent="0.2">
      <c r="B742" s="105" t="s">
        <v>839</v>
      </c>
      <c r="C742" s="101" t="s">
        <v>1849</v>
      </c>
      <c r="D742" s="106">
        <v>5.82</v>
      </c>
      <c r="E742" s="107">
        <v>1.3583000000000001</v>
      </c>
      <c r="F742" s="107">
        <v>1.6377999999999999</v>
      </c>
      <c r="G742" s="103">
        <v>1</v>
      </c>
      <c r="H742" s="103">
        <v>1.52</v>
      </c>
      <c r="I742" s="101" t="s">
        <v>48</v>
      </c>
      <c r="J742" s="101" t="s">
        <v>60</v>
      </c>
      <c r="K742" s="102" t="s">
        <v>1846</v>
      </c>
      <c r="L742" s="108" t="s">
        <v>1847</v>
      </c>
    </row>
    <row r="743" spans="2:12" x14ac:dyDescent="0.2">
      <c r="B743" s="105" t="s">
        <v>840</v>
      </c>
      <c r="C743" s="101" t="s">
        <v>1849</v>
      </c>
      <c r="D743" s="106">
        <v>9.84</v>
      </c>
      <c r="E743" s="107">
        <v>2.08</v>
      </c>
      <c r="F743" s="107">
        <v>2.5081000000000002</v>
      </c>
      <c r="G743" s="103">
        <v>1</v>
      </c>
      <c r="H743" s="103">
        <v>2.31</v>
      </c>
      <c r="I743" s="101" t="s">
        <v>48</v>
      </c>
      <c r="J743" s="101" t="s">
        <v>60</v>
      </c>
      <c r="K743" s="102" t="s">
        <v>1846</v>
      </c>
      <c r="L743" s="108" t="s">
        <v>1847</v>
      </c>
    </row>
    <row r="744" spans="2:12" x14ac:dyDescent="0.2">
      <c r="B744" s="109" t="s">
        <v>841</v>
      </c>
      <c r="C744" s="110" t="s">
        <v>1849</v>
      </c>
      <c r="D744" s="111">
        <v>17.989999999999998</v>
      </c>
      <c r="E744" s="112">
        <v>4.1938000000000004</v>
      </c>
      <c r="F744" s="112">
        <v>5.0568999999999997</v>
      </c>
      <c r="G744" s="113">
        <v>1</v>
      </c>
      <c r="H744" s="113">
        <v>2.31</v>
      </c>
      <c r="I744" s="110" t="s">
        <v>48</v>
      </c>
      <c r="J744" s="110" t="s">
        <v>60</v>
      </c>
      <c r="K744" s="114" t="s">
        <v>1846</v>
      </c>
      <c r="L744" s="115" t="s">
        <v>1847</v>
      </c>
    </row>
    <row r="745" spans="2:12" x14ac:dyDescent="0.2">
      <c r="B745" s="116" t="s">
        <v>842</v>
      </c>
      <c r="C745" s="101" t="s">
        <v>843</v>
      </c>
      <c r="D745" s="106">
        <v>2.61</v>
      </c>
      <c r="E745" s="107">
        <v>0.42649999999999999</v>
      </c>
      <c r="F745" s="107">
        <v>0.51429999999999998</v>
      </c>
      <c r="G745" s="103">
        <v>1</v>
      </c>
      <c r="H745" s="103">
        <v>1</v>
      </c>
      <c r="I745" s="101" t="s">
        <v>48</v>
      </c>
      <c r="J745" s="101" t="s">
        <v>60</v>
      </c>
      <c r="K745" s="102" t="s">
        <v>1846</v>
      </c>
      <c r="L745" s="108" t="s">
        <v>1847</v>
      </c>
    </row>
    <row r="746" spans="2:12" x14ac:dyDescent="0.2">
      <c r="B746" s="105" t="s">
        <v>844</v>
      </c>
      <c r="C746" s="101" t="s">
        <v>843</v>
      </c>
      <c r="D746" s="106">
        <v>2.75</v>
      </c>
      <c r="E746" s="107">
        <v>0.49559999999999998</v>
      </c>
      <c r="F746" s="107">
        <v>0.59760000000000002</v>
      </c>
      <c r="G746" s="103">
        <v>1</v>
      </c>
      <c r="H746" s="103">
        <v>1.52</v>
      </c>
      <c r="I746" s="101" t="s">
        <v>48</v>
      </c>
      <c r="J746" s="101" t="s">
        <v>60</v>
      </c>
      <c r="K746" s="102" t="s">
        <v>1846</v>
      </c>
      <c r="L746" s="108" t="s">
        <v>1847</v>
      </c>
    </row>
    <row r="747" spans="2:12" x14ac:dyDescent="0.2">
      <c r="B747" s="105" t="s">
        <v>845</v>
      </c>
      <c r="C747" s="101" t="s">
        <v>843</v>
      </c>
      <c r="D747" s="106">
        <v>4.4400000000000004</v>
      </c>
      <c r="E747" s="107">
        <v>0.77310000000000001</v>
      </c>
      <c r="F747" s="107">
        <v>0.93220000000000003</v>
      </c>
      <c r="G747" s="103">
        <v>1</v>
      </c>
      <c r="H747" s="103">
        <v>2.31</v>
      </c>
      <c r="I747" s="101" t="s">
        <v>48</v>
      </c>
      <c r="J747" s="101" t="s">
        <v>60</v>
      </c>
      <c r="K747" s="102" t="s">
        <v>1846</v>
      </c>
      <c r="L747" s="108" t="s">
        <v>1847</v>
      </c>
    </row>
    <row r="748" spans="2:12" x14ac:dyDescent="0.2">
      <c r="B748" s="109" t="s">
        <v>846</v>
      </c>
      <c r="C748" s="110" t="s">
        <v>843</v>
      </c>
      <c r="D748" s="111">
        <v>8.48</v>
      </c>
      <c r="E748" s="112">
        <v>1.6798</v>
      </c>
      <c r="F748" s="112">
        <v>2.0255000000000001</v>
      </c>
      <c r="G748" s="113">
        <v>1</v>
      </c>
      <c r="H748" s="113">
        <v>2.31</v>
      </c>
      <c r="I748" s="110" t="s">
        <v>48</v>
      </c>
      <c r="J748" s="110" t="s">
        <v>60</v>
      </c>
      <c r="K748" s="114" t="s">
        <v>1846</v>
      </c>
      <c r="L748" s="115" t="s">
        <v>1847</v>
      </c>
    </row>
    <row r="749" spans="2:12" x14ac:dyDescent="0.2">
      <c r="B749" s="116" t="s">
        <v>847</v>
      </c>
      <c r="C749" s="101" t="s">
        <v>1850</v>
      </c>
      <c r="D749" s="106">
        <v>3.39</v>
      </c>
      <c r="E749" s="107">
        <v>0.45369999999999999</v>
      </c>
      <c r="F749" s="107">
        <v>0.54710000000000003</v>
      </c>
      <c r="G749" s="103">
        <v>1</v>
      </c>
      <c r="H749" s="103">
        <v>1</v>
      </c>
      <c r="I749" s="101" t="s">
        <v>48</v>
      </c>
      <c r="J749" s="101" t="s">
        <v>60</v>
      </c>
      <c r="K749" s="102" t="s">
        <v>1846</v>
      </c>
      <c r="L749" s="108" t="s">
        <v>1847</v>
      </c>
    </row>
    <row r="750" spans="2:12" x14ac:dyDescent="0.2">
      <c r="B750" s="105" t="s">
        <v>848</v>
      </c>
      <c r="C750" s="101" t="s">
        <v>1850</v>
      </c>
      <c r="D750" s="106">
        <v>5.12</v>
      </c>
      <c r="E750" s="107">
        <v>0.61350000000000005</v>
      </c>
      <c r="F750" s="107">
        <v>0.73980000000000001</v>
      </c>
      <c r="G750" s="103">
        <v>1</v>
      </c>
      <c r="H750" s="103">
        <v>1.52</v>
      </c>
      <c r="I750" s="101" t="s">
        <v>48</v>
      </c>
      <c r="J750" s="101" t="s">
        <v>60</v>
      </c>
      <c r="K750" s="102" t="s">
        <v>1846</v>
      </c>
      <c r="L750" s="108" t="s">
        <v>1847</v>
      </c>
    </row>
    <row r="751" spans="2:12" x14ac:dyDescent="0.2">
      <c r="B751" s="105" t="s">
        <v>849</v>
      </c>
      <c r="C751" s="101" t="s">
        <v>1850</v>
      </c>
      <c r="D751" s="106">
        <v>7.4</v>
      </c>
      <c r="E751" s="107">
        <v>0.96989999999999998</v>
      </c>
      <c r="F751" s="107">
        <v>1.1695</v>
      </c>
      <c r="G751" s="103">
        <v>1</v>
      </c>
      <c r="H751" s="103">
        <v>2.31</v>
      </c>
      <c r="I751" s="101" t="s">
        <v>48</v>
      </c>
      <c r="J751" s="101" t="s">
        <v>60</v>
      </c>
      <c r="K751" s="102" t="s">
        <v>1846</v>
      </c>
      <c r="L751" s="108" t="s">
        <v>1847</v>
      </c>
    </row>
    <row r="752" spans="2:12" x14ac:dyDescent="0.2">
      <c r="B752" s="109" t="s">
        <v>850</v>
      </c>
      <c r="C752" s="110" t="s">
        <v>1850</v>
      </c>
      <c r="D752" s="111">
        <v>13.25</v>
      </c>
      <c r="E752" s="112">
        <v>1.9342999999999999</v>
      </c>
      <c r="F752" s="112">
        <v>2.3323999999999998</v>
      </c>
      <c r="G752" s="113">
        <v>1</v>
      </c>
      <c r="H752" s="113">
        <v>2.31</v>
      </c>
      <c r="I752" s="110" t="s">
        <v>48</v>
      </c>
      <c r="J752" s="110" t="s">
        <v>60</v>
      </c>
      <c r="K752" s="114" t="s">
        <v>1846</v>
      </c>
      <c r="L752" s="115" t="s">
        <v>1847</v>
      </c>
    </row>
    <row r="753" spans="2:12" x14ac:dyDescent="0.2">
      <c r="B753" s="116" t="s">
        <v>851</v>
      </c>
      <c r="C753" s="101" t="s">
        <v>1851</v>
      </c>
      <c r="D753" s="106">
        <v>2.06</v>
      </c>
      <c r="E753" s="107">
        <v>0.35160000000000002</v>
      </c>
      <c r="F753" s="107">
        <v>0.42399999999999999</v>
      </c>
      <c r="G753" s="103">
        <v>1</v>
      </c>
      <c r="H753" s="103">
        <v>1</v>
      </c>
      <c r="I753" s="101" t="s">
        <v>48</v>
      </c>
      <c r="J753" s="101" t="s">
        <v>60</v>
      </c>
      <c r="K753" s="102" t="s">
        <v>1846</v>
      </c>
      <c r="L753" s="108" t="s">
        <v>1847</v>
      </c>
    </row>
    <row r="754" spans="2:12" x14ac:dyDescent="0.2">
      <c r="B754" s="105" t="s">
        <v>852</v>
      </c>
      <c r="C754" s="101" t="s">
        <v>1851</v>
      </c>
      <c r="D754" s="106">
        <v>2.85</v>
      </c>
      <c r="E754" s="107">
        <v>0.46929999999999999</v>
      </c>
      <c r="F754" s="107">
        <v>0.56589999999999996</v>
      </c>
      <c r="G754" s="103">
        <v>1</v>
      </c>
      <c r="H754" s="103">
        <v>1.52</v>
      </c>
      <c r="I754" s="101" t="s">
        <v>48</v>
      </c>
      <c r="J754" s="101" t="s">
        <v>60</v>
      </c>
      <c r="K754" s="102" t="s">
        <v>1846</v>
      </c>
      <c r="L754" s="108" t="s">
        <v>1847</v>
      </c>
    </row>
    <row r="755" spans="2:12" x14ac:dyDescent="0.2">
      <c r="B755" s="105" t="s">
        <v>853</v>
      </c>
      <c r="C755" s="101" t="s">
        <v>1851</v>
      </c>
      <c r="D755" s="106">
        <v>4.5</v>
      </c>
      <c r="E755" s="107">
        <v>0.69420000000000004</v>
      </c>
      <c r="F755" s="107">
        <v>0.83709999999999996</v>
      </c>
      <c r="G755" s="103">
        <v>1</v>
      </c>
      <c r="H755" s="103">
        <v>2.31</v>
      </c>
      <c r="I755" s="101" t="s">
        <v>48</v>
      </c>
      <c r="J755" s="101" t="s">
        <v>60</v>
      </c>
      <c r="K755" s="102" t="s">
        <v>1846</v>
      </c>
      <c r="L755" s="108" t="s">
        <v>1847</v>
      </c>
    </row>
    <row r="756" spans="2:12" x14ac:dyDescent="0.2">
      <c r="B756" s="109" t="s">
        <v>854</v>
      </c>
      <c r="C756" s="110" t="s">
        <v>1851</v>
      </c>
      <c r="D756" s="111">
        <v>7.53</v>
      </c>
      <c r="E756" s="112">
        <v>1.2371000000000001</v>
      </c>
      <c r="F756" s="112">
        <v>1.4917</v>
      </c>
      <c r="G756" s="113">
        <v>1</v>
      </c>
      <c r="H756" s="113">
        <v>2.31</v>
      </c>
      <c r="I756" s="110" t="s">
        <v>48</v>
      </c>
      <c r="J756" s="110" t="s">
        <v>60</v>
      </c>
      <c r="K756" s="114" t="s">
        <v>1846</v>
      </c>
      <c r="L756" s="115" t="s">
        <v>1847</v>
      </c>
    </row>
    <row r="757" spans="2:12" x14ac:dyDescent="0.2">
      <c r="B757" s="116" t="s">
        <v>855</v>
      </c>
      <c r="C757" s="101" t="s">
        <v>856</v>
      </c>
      <c r="D757" s="106">
        <v>2.65</v>
      </c>
      <c r="E757" s="107">
        <v>0.64290000000000003</v>
      </c>
      <c r="F757" s="107">
        <v>0.7752</v>
      </c>
      <c r="G757" s="103">
        <v>1</v>
      </c>
      <c r="H757" s="103">
        <v>1</v>
      </c>
      <c r="I757" s="101" t="s">
        <v>48</v>
      </c>
      <c r="J757" s="101" t="s">
        <v>60</v>
      </c>
      <c r="K757" s="102" t="s">
        <v>1846</v>
      </c>
      <c r="L757" s="108" t="s">
        <v>1847</v>
      </c>
    </row>
    <row r="758" spans="2:12" x14ac:dyDescent="0.2">
      <c r="B758" s="105" t="s">
        <v>857</v>
      </c>
      <c r="C758" s="101" t="s">
        <v>856</v>
      </c>
      <c r="D758" s="106">
        <v>3.74</v>
      </c>
      <c r="E758" s="107">
        <v>0.71060000000000001</v>
      </c>
      <c r="F758" s="107">
        <v>0.85680000000000001</v>
      </c>
      <c r="G758" s="103">
        <v>1</v>
      </c>
      <c r="H758" s="103">
        <v>1.52</v>
      </c>
      <c r="I758" s="101" t="s">
        <v>48</v>
      </c>
      <c r="J758" s="101" t="s">
        <v>60</v>
      </c>
      <c r="K758" s="102" t="s">
        <v>1846</v>
      </c>
      <c r="L758" s="108" t="s">
        <v>1847</v>
      </c>
    </row>
    <row r="759" spans="2:12" x14ac:dyDescent="0.2">
      <c r="B759" s="105" t="s">
        <v>858</v>
      </c>
      <c r="C759" s="101" t="s">
        <v>856</v>
      </c>
      <c r="D759" s="106">
        <v>5.6</v>
      </c>
      <c r="E759" s="107">
        <v>1.2235</v>
      </c>
      <c r="F759" s="107">
        <v>1.4753000000000001</v>
      </c>
      <c r="G759" s="103">
        <v>1</v>
      </c>
      <c r="H759" s="103">
        <v>2.31</v>
      </c>
      <c r="I759" s="101" t="s">
        <v>48</v>
      </c>
      <c r="J759" s="101" t="s">
        <v>60</v>
      </c>
      <c r="K759" s="102" t="s">
        <v>1846</v>
      </c>
      <c r="L759" s="108" t="s">
        <v>1847</v>
      </c>
    </row>
    <row r="760" spans="2:12" x14ac:dyDescent="0.2">
      <c r="B760" s="109" t="s">
        <v>859</v>
      </c>
      <c r="C760" s="110" t="s">
        <v>856</v>
      </c>
      <c r="D760" s="111">
        <v>14.65</v>
      </c>
      <c r="E760" s="112">
        <v>3.5323000000000002</v>
      </c>
      <c r="F760" s="112">
        <v>4.2592999999999996</v>
      </c>
      <c r="G760" s="113">
        <v>1</v>
      </c>
      <c r="H760" s="113">
        <v>2.31</v>
      </c>
      <c r="I760" s="110" t="s">
        <v>48</v>
      </c>
      <c r="J760" s="110" t="s">
        <v>60</v>
      </c>
      <c r="K760" s="114" t="s">
        <v>1846</v>
      </c>
      <c r="L760" s="115" t="s">
        <v>1847</v>
      </c>
    </row>
    <row r="761" spans="2:12" x14ac:dyDescent="0.2">
      <c r="B761" s="116" t="s">
        <v>860</v>
      </c>
      <c r="C761" s="101" t="s">
        <v>861</v>
      </c>
      <c r="D761" s="106">
        <v>2.84</v>
      </c>
      <c r="E761" s="107">
        <v>0.50149999999999995</v>
      </c>
      <c r="F761" s="107">
        <v>0.60470000000000002</v>
      </c>
      <c r="G761" s="103">
        <v>1</v>
      </c>
      <c r="H761" s="103">
        <v>1</v>
      </c>
      <c r="I761" s="101" t="s">
        <v>48</v>
      </c>
      <c r="J761" s="101" t="s">
        <v>60</v>
      </c>
      <c r="K761" s="102" t="s">
        <v>1846</v>
      </c>
      <c r="L761" s="108" t="s">
        <v>1847</v>
      </c>
    </row>
    <row r="762" spans="2:12" x14ac:dyDescent="0.2">
      <c r="B762" s="105" t="s">
        <v>862</v>
      </c>
      <c r="C762" s="101" t="s">
        <v>861</v>
      </c>
      <c r="D762" s="106">
        <v>4.42</v>
      </c>
      <c r="E762" s="107">
        <v>0.70320000000000005</v>
      </c>
      <c r="F762" s="107">
        <v>0.84789999999999999</v>
      </c>
      <c r="G762" s="103">
        <v>1</v>
      </c>
      <c r="H762" s="103">
        <v>1.52</v>
      </c>
      <c r="I762" s="101" t="s">
        <v>48</v>
      </c>
      <c r="J762" s="101" t="s">
        <v>60</v>
      </c>
      <c r="K762" s="102" t="s">
        <v>1846</v>
      </c>
      <c r="L762" s="108" t="s">
        <v>1847</v>
      </c>
    </row>
    <row r="763" spans="2:12" x14ac:dyDescent="0.2">
      <c r="B763" s="105" t="s">
        <v>863</v>
      </c>
      <c r="C763" s="101" t="s">
        <v>861</v>
      </c>
      <c r="D763" s="106">
        <v>6.11</v>
      </c>
      <c r="E763" s="107">
        <v>1.0483</v>
      </c>
      <c r="F763" s="107">
        <v>1.264</v>
      </c>
      <c r="G763" s="103">
        <v>1</v>
      </c>
      <c r="H763" s="103">
        <v>2.31</v>
      </c>
      <c r="I763" s="101" t="s">
        <v>48</v>
      </c>
      <c r="J763" s="101" t="s">
        <v>60</v>
      </c>
      <c r="K763" s="102" t="s">
        <v>1846</v>
      </c>
      <c r="L763" s="108" t="s">
        <v>1847</v>
      </c>
    </row>
    <row r="764" spans="2:12" x14ac:dyDescent="0.2">
      <c r="B764" s="109" t="s">
        <v>864</v>
      </c>
      <c r="C764" s="110" t="s">
        <v>861</v>
      </c>
      <c r="D764" s="111">
        <v>10.28</v>
      </c>
      <c r="E764" s="112">
        <v>1.8856999999999999</v>
      </c>
      <c r="F764" s="112">
        <v>2.2738</v>
      </c>
      <c r="G764" s="113">
        <v>1</v>
      </c>
      <c r="H764" s="113">
        <v>2.31</v>
      </c>
      <c r="I764" s="110" t="s">
        <v>48</v>
      </c>
      <c r="J764" s="110" t="s">
        <v>60</v>
      </c>
      <c r="K764" s="114" t="s">
        <v>1846</v>
      </c>
      <c r="L764" s="115" t="s">
        <v>1847</v>
      </c>
    </row>
    <row r="765" spans="2:12" x14ac:dyDescent="0.2">
      <c r="B765" s="116" t="s">
        <v>865</v>
      </c>
      <c r="C765" s="101" t="s">
        <v>866</v>
      </c>
      <c r="D765" s="106">
        <v>2.31</v>
      </c>
      <c r="E765" s="107">
        <v>0.39369999999999999</v>
      </c>
      <c r="F765" s="107">
        <v>0.47470000000000001</v>
      </c>
      <c r="G765" s="103">
        <v>1</v>
      </c>
      <c r="H765" s="103">
        <v>1</v>
      </c>
      <c r="I765" s="101" t="s">
        <v>48</v>
      </c>
      <c r="J765" s="101" t="s">
        <v>60</v>
      </c>
      <c r="K765" s="102" t="s">
        <v>1846</v>
      </c>
      <c r="L765" s="108" t="s">
        <v>1847</v>
      </c>
    </row>
    <row r="766" spans="2:12" x14ac:dyDescent="0.2">
      <c r="B766" s="105" t="s">
        <v>867</v>
      </c>
      <c r="C766" s="101" t="s">
        <v>866</v>
      </c>
      <c r="D766" s="106">
        <v>2.85</v>
      </c>
      <c r="E766" s="107">
        <v>0.49880000000000002</v>
      </c>
      <c r="F766" s="107">
        <v>0.60150000000000003</v>
      </c>
      <c r="G766" s="103">
        <v>1</v>
      </c>
      <c r="H766" s="103">
        <v>1.52</v>
      </c>
      <c r="I766" s="101" t="s">
        <v>48</v>
      </c>
      <c r="J766" s="101" t="s">
        <v>60</v>
      </c>
      <c r="K766" s="102" t="s">
        <v>1846</v>
      </c>
      <c r="L766" s="108" t="s">
        <v>1847</v>
      </c>
    </row>
    <row r="767" spans="2:12" x14ac:dyDescent="0.2">
      <c r="B767" s="105" t="s">
        <v>868</v>
      </c>
      <c r="C767" s="101" t="s">
        <v>866</v>
      </c>
      <c r="D767" s="106">
        <v>4.0199999999999996</v>
      </c>
      <c r="E767" s="107">
        <v>0.74080000000000001</v>
      </c>
      <c r="F767" s="107">
        <v>0.89329999999999998</v>
      </c>
      <c r="G767" s="103">
        <v>1</v>
      </c>
      <c r="H767" s="103">
        <v>2.31</v>
      </c>
      <c r="I767" s="101" t="s">
        <v>48</v>
      </c>
      <c r="J767" s="101" t="s">
        <v>60</v>
      </c>
      <c r="K767" s="102" t="s">
        <v>1846</v>
      </c>
      <c r="L767" s="108" t="s">
        <v>1847</v>
      </c>
    </row>
    <row r="768" spans="2:12" x14ac:dyDescent="0.2">
      <c r="B768" s="109" t="s">
        <v>869</v>
      </c>
      <c r="C768" s="110" t="s">
        <v>866</v>
      </c>
      <c r="D768" s="111">
        <v>8.0500000000000007</v>
      </c>
      <c r="E768" s="112">
        <v>1.6315999999999999</v>
      </c>
      <c r="F768" s="112">
        <v>1.9674</v>
      </c>
      <c r="G768" s="113">
        <v>1</v>
      </c>
      <c r="H768" s="113">
        <v>2.31</v>
      </c>
      <c r="I768" s="110" t="s">
        <v>48</v>
      </c>
      <c r="J768" s="110" t="s">
        <v>60</v>
      </c>
      <c r="K768" s="114" t="s">
        <v>1846</v>
      </c>
      <c r="L768" s="115" t="s">
        <v>1847</v>
      </c>
    </row>
    <row r="769" spans="2:12" x14ac:dyDescent="0.2">
      <c r="B769" s="116" t="s">
        <v>870</v>
      </c>
      <c r="C769" s="101" t="s">
        <v>871</v>
      </c>
      <c r="D769" s="106">
        <v>2.7</v>
      </c>
      <c r="E769" s="107">
        <v>0.41570000000000001</v>
      </c>
      <c r="F769" s="107">
        <v>0.50129999999999997</v>
      </c>
      <c r="G769" s="103">
        <v>1</v>
      </c>
      <c r="H769" s="103">
        <v>1</v>
      </c>
      <c r="I769" s="101" t="s">
        <v>48</v>
      </c>
      <c r="J769" s="101" t="s">
        <v>60</v>
      </c>
      <c r="K769" s="102" t="s">
        <v>1846</v>
      </c>
      <c r="L769" s="108" t="s">
        <v>1847</v>
      </c>
    </row>
    <row r="770" spans="2:12" x14ac:dyDescent="0.2">
      <c r="B770" s="105" t="s">
        <v>872</v>
      </c>
      <c r="C770" s="101" t="s">
        <v>871</v>
      </c>
      <c r="D770" s="106">
        <v>3.66</v>
      </c>
      <c r="E770" s="107">
        <v>0.55269999999999997</v>
      </c>
      <c r="F770" s="107">
        <v>0.66639999999999999</v>
      </c>
      <c r="G770" s="103">
        <v>1</v>
      </c>
      <c r="H770" s="103">
        <v>1.52</v>
      </c>
      <c r="I770" s="101" t="s">
        <v>48</v>
      </c>
      <c r="J770" s="101" t="s">
        <v>60</v>
      </c>
      <c r="K770" s="102" t="s">
        <v>1846</v>
      </c>
      <c r="L770" s="108" t="s">
        <v>1847</v>
      </c>
    </row>
    <row r="771" spans="2:12" x14ac:dyDescent="0.2">
      <c r="B771" s="105" t="s">
        <v>873</v>
      </c>
      <c r="C771" s="101" t="s">
        <v>871</v>
      </c>
      <c r="D771" s="106">
        <v>5.6</v>
      </c>
      <c r="E771" s="107">
        <v>0.85709999999999997</v>
      </c>
      <c r="F771" s="107">
        <v>1.0335000000000001</v>
      </c>
      <c r="G771" s="103">
        <v>1</v>
      </c>
      <c r="H771" s="103">
        <v>2.31</v>
      </c>
      <c r="I771" s="101" t="s">
        <v>48</v>
      </c>
      <c r="J771" s="101" t="s">
        <v>60</v>
      </c>
      <c r="K771" s="102" t="s">
        <v>1846</v>
      </c>
      <c r="L771" s="108" t="s">
        <v>1847</v>
      </c>
    </row>
    <row r="772" spans="2:12" x14ac:dyDescent="0.2">
      <c r="B772" s="109" t="s">
        <v>874</v>
      </c>
      <c r="C772" s="110" t="s">
        <v>871</v>
      </c>
      <c r="D772" s="111">
        <v>9.66</v>
      </c>
      <c r="E772" s="112">
        <v>1.5952</v>
      </c>
      <c r="F772" s="112">
        <v>1.9235</v>
      </c>
      <c r="G772" s="113">
        <v>1</v>
      </c>
      <c r="H772" s="113">
        <v>2.31</v>
      </c>
      <c r="I772" s="110" t="s">
        <v>48</v>
      </c>
      <c r="J772" s="110" t="s">
        <v>60</v>
      </c>
      <c r="K772" s="114" t="s">
        <v>1846</v>
      </c>
      <c r="L772" s="115" t="s">
        <v>1847</v>
      </c>
    </row>
    <row r="773" spans="2:12" x14ac:dyDescent="0.2">
      <c r="B773" s="116" t="s">
        <v>875</v>
      </c>
      <c r="C773" s="101" t="s">
        <v>876</v>
      </c>
      <c r="D773" s="106">
        <v>2.35</v>
      </c>
      <c r="E773" s="107">
        <v>0.47189999999999999</v>
      </c>
      <c r="F773" s="107">
        <v>0.56899999999999995</v>
      </c>
      <c r="G773" s="103">
        <v>1</v>
      </c>
      <c r="H773" s="103">
        <v>1</v>
      </c>
      <c r="I773" s="101" t="s">
        <v>48</v>
      </c>
      <c r="J773" s="101" t="s">
        <v>60</v>
      </c>
      <c r="K773" s="102" t="s">
        <v>1846</v>
      </c>
      <c r="L773" s="108" t="s">
        <v>1847</v>
      </c>
    </row>
    <row r="774" spans="2:12" x14ac:dyDescent="0.2">
      <c r="B774" s="105" t="s">
        <v>877</v>
      </c>
      <c r="C774" s="101" t="s">
        <v>876</v>
      </c>
      <c r="D774" s="106">
        <v>3.44</v>
      </c>
      <c r="E774" s="107">
        <v>0.6069</v>
      </c>
      <c r="F774" s="107">
        <v>0.73180000000000001</v>
      </c>
      <c r="G774" s="103">
        <v>1</v>
      </c>
      <c r="H774" s="103">
        <v>1.52</v>
      </c>
      <c r="I774" s="101" t="s">
        <v>48</v>
      </c>
      <c r="J774" s="101" t="s">
        <v>60</v>
      </c>
      <c r="K774" s="102" t="s">
        <v>1846</v>
      </c>
      <c r="L774" s="108" t="s">
        <v>1847</v>
      </c>
    </row>
    <row r="775" spans="2:12" x14ac:dyDescent="0.2">
      <c r="B775" s="105" t="s">
        <v>878</v>
      </c>
      <c r="C775" s="101" t="s">
        <v>876</v>
      </c>
      <c r="D775" s="106">
        <v>6.12</v>
      </c>
      <c r="E775" s="107">
        <v>0.95020000000000004</v>
      </c>
      <c r="F775" s="107">
        <v>1.1457999999999999</v>
      </c>
      <c r="G775" s="103">
        <v>1</v>
      </c>
      <c r="H775" s="103">
        <v>2.31</v>
      </c>
      <c r="I775" s="101" t="s">
        <v>48</v>
      </c>
      <c r="J775" s="101" t="s">
        <v>60</v>
      </c>
      <c r="K775" s="102" t="s">
        <v>1846</v>
      </c>
      <c r="L775" s="108" t="s">
        <v>1847</v>
      </c>
    </row>
    <row r="776" spans="2:12" x14ac:dyDescent="0.2">
      <c r="B776" s="109" t="s">
        <v>879</v>
      </c>
      <c r="C776" s="110" t="s">
        <v>876</v>
      </c>
      <c r="D776" s="111">
        <v>11.47</v>
      </c>
      <c r="E776" s="112">
        <v>1.9746999999999999</v>
      </c>
      <c r="F776" s="112">
        <v>2.3811</v>
      </c>
      <c r="G776" s="113">
        <v>1</v>
      </c>
      <c r="H776" s="113">
        <v>2.31</v>
      </c>
      <c r="I776" s="110" t="s">
        <v>48</v>
      </c>
      <c r="J776" s="110" t="s">
        <v>60</v>
      </c>
      <c r="K776" s="114" t="s">
        <v>1846</v>
      </c>
      <c r="L776" s="115" t="s">
        <v>1847</v>
      </c>
    </row>
    <row r="777" spans="2:12" x14ac:dyDescent="0.2">
      <c r="B777" s="116" t="s">
        <v>880</v>
      </c>
      <c r="C777" s="101" t="s">
        <v>881</v>
      </c>
      <c r="D777" s="106">
        <v>4.0599999999999996</v>
      </c>
      <c r="E777" s="107">
        <v>3.9935999999999998</v>
      </c>
      <c r="F777" s="107">
        <v>4.8155000000000001</v>
      </c>
      <c r="G777" s="103">
        <v>1</v>
      </c>
      <c r="H777" s="103">
        <v>1</v>
      </c>
      <c r="I777" s="101" t="s">
        <v>50</v>
      </c>
      <c r="J777" s="101" t="s">
        <v>51</v>
      </c>
      <c r="K777" s="102" t="s">
        <v>1852</v>
      </c>
      <c r="L777" s="108" t="s">
        <v>1853</v>
      </c>
    </row>
    <row r="778" spans="2:12" x14ac:dyDescent="0.2">
      <c r="B778" s="105" t="s">
        <v>882</v>
      </c>
      <c r="C778" s="101" t="s">
        <v>881</v>
      </c>
      <c r="D778" s="106">
        <v>4.6100000000000003</v>
      </c>
      <c r="E778" s="107">
        <v>4.3289999999999997</v>
      </c>
      <c r="F778" s="107">
        <v>5.2199</v>
      </c>
      <c r="G778" s="103">
        <v>1</v>
      </c>
      <c r="H778" s="103">
        <v>1.52</v>
      </c>
      <c r="I778" s="101" t="s">
        <v>50</v>
      </c>
      <c r="J778" s="101" t="s">
        <v>51</v>
      </c>
      <c r="K778" s="102" t="s">
        <v>1852</v>
      </c>
      <c r="L778" s="108" t="s">
        <v>1853</v>
      </c>
    </row>
    <row r="779" spans="2:12" x14ac:dyDescent="0.2">
      <c r="B779" s="105" t="s">
        <v>883</v>
      </c>
      <c r="C779" s="101" t="s">
        <v>881</v>
      </c>
      <c r="D779" s="106">
        <v>6.38</v>
      </c>
      <c r="E779" s="107">
        <v>4.9527000000000001</v>
      </c>
      <c r="F779" s="107">
        <v>5.9720000000000004</v>
      </c>
      <c r="G779" s="103">
        <v>1</v>
      </c>
      <c r="H779" s="103">
        <v>2.31</v>
      </c>
      <c r="I779" s="101" t="s">
        <v>50</v>
      </c>
      <c r="J779" s="101" t="s">
        <v>51</v>
      </c>
      <c r="K779" s="102" t="s">
        <v>1852</v>
      </c>
      <c r="L779" s="108" t="s">
        <v>1853</v>
      </c>
    </row>
    <row r="780" spans="2:12" x14ac:dyDescent="0.2">
      <c r="B780" s="109" t="s">
        <v>884</v>
      </c>
      <c r="C780" s="110" t="s">
        <v>881</v>
      </c>
      <c r="D780" s="111">
        <v>16.28</v>
      </c>
      <c r="E780" s="112">
        <v>8.1723999999999997</v>
      </c>
      <c r="F780" s="112">
        <v>9.8543000000000003</v>
      </c>
      <c r="G780" s="113">
        <v>1</v>
      </c>
      <c r="H780" s="113">
        <v>2.31</v>
      </c>
      <c r="I780" s="110" t="s">
        <v>50</v>
      </c>
      <c r="J780" s="110" t="s">
        <v>51</v>
      </c>
      <c r="K780" s="114" t="s">
        <v>1852</v>
      </c>
      <c r="L780" s="115" t="s">
        <v>1853</v>
      </c>
    </row>
    <row r="781" spans="2:12" x14ac:dyDescent="0.2">
      <c r="B781" s="116" t="s">
        <v>885</v>
      </c>
      <c r="C781" s="101" t="s">
        <v>886</v>
      </c>
      <c r="D781" s="106">
        <v>3.46</v>
      </c>
      <c r="E781" s="107">
        <v>1.1989000000000001</v>
      </c>
      <c r="F781" s="107">
        <v>1.4456</v>
      </c>
      <c r="G781" s="103">
        <v>1</v>
      </c>
      <c r="H781" s="103">
        <v>1</v>
      </c>
      <c r="I781" s="101" t="s">
        <v>48</v>
      </c>
      <c r="J781" s="101" t="s">
        <v>60</v>
      </c>
      <c r="K781" s="102" t="s">
        <v>1852</v>
      </c>
      <c r="L781" s="108" t="s">
        <v>1853</v>
      </c>
    </row>
    <row r="782" spans="2:12" x14ac:dyDescent="0.2">
      <c r="B782" s="105" t="s">
        <v>887</v>
      </c>
      <c r="C782" s="101" t="s">
        <v>886</v>
      </c>
      <c r="D782" s="106">
        <v>5.52</v>
      </c>
      <c r="E782" s="107">
        <v>1.9455</v>
      </c>
      <c r="F782" s="107">
        <v>2.3458999999999999</v>
      </c>
      <c r="G782" s="103">
        <v>1</v>
      </c>
      <c r="H782" s="103">
        <v>1.52</v>
      </c>
      <c r="I782" s="101" t="s">
        <v>48</v>
      </c>
      <c r="J782" s="101" t="s">
        <v>60</v>
      </c>
      <c r="K782" s="102" t="s">
        <v>1852</v>
      </c>
      <c r="L782" s="108" t="s">
        <v>1853</v>
      </c>
    </row>
    <row r="783" spans="2:12" x14ac:dyDescent="0.2">
      <c r="B783" s="105" t="s">
        <v>888</v>
      </c>
      <c r="C783" s="101" t="s">
        <v>886</v>
      </c>
      <c r="D783" s="106">
        <v>8.2200000000000006</v>
      </c>
      <c r="E783" s="107">
        <v>2.6055999999999999</v>
      </c>
      <c r="F783" s="107">
        <v>3.1417999999999999</v>
      </c>
      <c r="G783" s="103">
        <v>1</v>
      </c>
      <c r="H783" s="103">
        <v>2.31</v>
      </c>
      <c r="I783" s="101" t="s">
        <v>48</v>
      </c>
      <c r="J783" s="101" t="s">
        <v>60</v>
      </c>
      <c r="K783" s="102" t="s">
        <v>1852</v>
      </c>
      <c r="L783" s="108" t="s">
        <v>1853</v>
      </c>
    </row>
    <row r="784" spans="2:12" x14ac:dyDescent="0.2">
      <c r="B784" s="109" t="s">
        <v>889</v>
      </c>
      <c r="C784" s="110" t="s">
        <v>886</v>
      </c>
      <c r="D784" s="111">
        <v>18.34</v>
      </c>
      <c r="E784" s="112">
        <v>4.8261000000000003</v>
      </c>
      <c r="F784" s="112">
        <v>5.8193000000000001</v>
      </c>
      <c r="G784" s="113">
        <v>1</v>
      </c>
      <c r="H784" s="113">
        <v>2.31</v>
      </c>
      <c r="I784" s="110" t="s">
        <v>48</v>
      </c>
      <c r="J784" s="110" t="s">
        <v>60</v>
      </c>
      <c r="K784" s="114" t="s">
        <v>1852</v>
      </c>
      <c r="L784" s="115" t="s">
        <v>1853</v>
      </c>
    </row>
    <row r="785" spans="2:12" x14ac:dyDescent="0.2">
      <c r="B785" s="116" t="s">
        <v>890</v>
      </c>
      <c r="C785" s="101" t="s">
        <v>1854</v>
      </c>
      <c r="D785" s="106">
        <v>2.37</v>
      </c>
      <c r="E785" s="107">
        <v>1.1933</v>
      </c>
      <c r="F785" s="107">
        <v>1.4389000000000001</v>
      </c>
      <c r="G785" s="103">
        <v>1</v>
      </c>
      <c r="H785" s="103">
        <v>1</v>
      </c>
      <c r="I785" s="101" t="s">
        <v>48</v>
      </c>
      <c r="J785" s="101" t="s">
        <v>60</v>
      </c>
      <c r="K785" s="102" t="s">
        <v>1852</v>
      </c>
      <c r="L785" s="108" t="s">
        <v>1853</v>
      </c>
    </row>
    <row r="786" spans="2:12" x14ac:dyDescent="0.2">
      <c r="B786" s="105" t="s">
        <v>891</v>
      </c>
      <c r="C786" s="101" t="s">
        <v>1854</v>
      </c>
      <c r="D786" s="106">
        <v>3.27</v>
      </c>
      <c r="E786" s="107">
        <v>1.3852</v>
      </c>
      <c r="F786" s="107">
        <v>1.6702999999999999</v>
      </c>
      <c r="G786" s="103">
        <v>1</v>
      </c>
      <c r="H786" s="103">
        <v>1.52</v>
      </c>
      <c r="I786" s="101" t="s">
        <v>48</v>
      </c>
      <c r="J786" s="101" t="s">
        <v>60</v>
      </c>
      <c r="K786" s="102" t="s">
        <v>1852</v>
      </c>
      <c r="L786" s="108" t="s">
        <v>1853</v>
      </c>
    </row>
    <row r="787" spans="2:12" x14ac:dyDescent="0.2">
      <c r="B787" s="105" t="s">
        <v>892</v>
      </c>
      <c r="C787" s="101" t="s">
        <v>1854</v>
      </c>
      <c r="D787" s="106">
        <v>6.54</v>
      </c>
      <c r="E787" s="107">
        <v>2.1139999999999999</v>
      </c>
      <c r="F787" s="107">
        <v>2.5491000000000001</v>
      </c>
      <c r="G787" s="103">
        <v>1</v>
      </c>
      <c r="H787" s="103">
        <v>2.31</v>
      </c>
      <c r="I787" s="101" t="s">
        <v>48</v>
      </c>
      <c r="J787" s="101" t="s">
        <v>60</v>
      </c>
      <c r="K787" s="102" t="s">
        <v>1852</v>
      </c>
      <c r="L787" s="108" t="s">
        <v>1853</v>
      </c>
    </row>
    <row r="788" spans="2:12" x14ac:dyDescent="0.2">
      <c r="B788" s="109" t="s">
        <v>893</v>
      </c>
      <c r="C788" s="110" t="s">
        <v>1854</v>
      </c>
      <c r="D788" s="111">
        <v>13.15</v>
      </c>
      <c r="E788" s="112">
        <v>3.8631000000000002</v>
      </c>
      <c r="F788" s="112">
        <v>4.6581000000000001</v>
      </c>
      <c r="G788" s="113">
        <v>1</v>
      </c>
      <c r="H788" s="113">
        <v>2.31</v>
      </c>
      <c r="I788" s="110" t="s">
        <v>48</v>
      </c>
      <c r="J788" s="110" t="s">
        <v>60</v>
      </c>
      <c r="K788" s="114" t="s">
        <v>1852</v>
      </c>
      <c r="L788" s="115" t="s">
        <v>1853</v>
      </c>
    </row>
    <row r="789" spans="2:12" x14ac:dyDescent="0.2">
      <c r="B789" s="116" t="s">
        <v>894</v>
      </c>
      <c r="C789" s="101" t="s">
        <v>1855</v>
      </c>
      <c r="D789" s="106">
        <v>2.14</v>
      </c>
      <c r="E789" s="107">
        <v>1.0888</v>
      </c>
      <c r="F789" s="107">
        <v>1.3129</v>
      </c>
      <c r="G789" s="103">
        <v>1</v>
      </c>
      <c r="H789" s="103">
        <v>1</v>
      </c>
      <c r="I789" s="101" t="s">
        <v>48</v>
      </c>
      <c r="J789" s="101" t="s">
        <v>60</v>
      </c>
      <c r="K789" s="102" t="s">
        <v>1852</v>
      </c>
      <c r="L789" s="108" t="s">
        <v>1853</v>
      </c>
    </row>
    <row r="790" spans="2:12" x14ac:dyDescent="0.2">
      <c r="B790" s="105" t="s">
        <v>895</v>
      </c>
      <c r="C790" s="101" t="s">
        <v>1855</v>
      </c>
      <c r="D790" s="106">
        <v>3.13</v>
      </c>
      <c r="E790" s="107">
        <v>1.2623</v>
      </c>
      <c r="F790" s="107">
        <v>1.5221</v>
      </c>
      <c r="G790" s="103">
        <v>1</v>
      </c>
      <c r="H790" s="103">
        <v>1.52</v>
      </c>
      <c r="I790" s="101" t="s">
        <v>48</v>
      </c>
      <c r="J790" s="101" t="s">
        <v>60</v>
      </c>
      <c r="K790" s="102" t="s">
        <v>1852</v>
      </c>
      <c r="L790" s="108" t="s">
        <v>1853</v>
      </c>
    </row>
    <row r="791" spans="2:12" x14ac:dyDescent="0.2">
      <c r="B791" s="105" t="s">
        <v>896</v>
      </c>
      <c r="C791" s="101" t="s">
        <v>1855</v>
      </c>
      <c r="D791" s="106">
        <v>7.03</v>
      </c>
      <c r="E791" s="107">
        <v>1.8569</v>
      </c>
      <c r="F791" s="107">
        <v>2.2391000000000001</v>
      </c>
      <c r="G791" s="103">
        <v>1</v>
      </c>
      <c r="H791" s="103">
        <v>2.31</v>
      </c>
      <c r="I791" s="101" t="s">
        <v>48</v>
      </c>
      <c r="J791" s="101" t="s">
        <v>60</v>
      </c>
      <c r="K791" s="102" t="s">
        <v>1852</v>
      </c>
      <c r="L791" s="108" t="s">
        <v>1853</v>
      </c>
    </row>
    <row r="792" spans="2:12" x14ac:dyDescent="0.2">
      <c r="B792" s="109" t="s">
        <v>897</v>
      </c>
      <c r="C792" s="110" t="s">
        <v>1855</v>
      </c>
      <c r="D792" s="111">
        <v>14.25</v>
      </c>
      <c r="E792" s="112">
        <v>3.4350000000000001</v>
      </c>
      <c r="F792" s="112">
        <v>4.1418999999999997</v>
      </c>
      <c r="G792" s="113">
        <v>1</v>
      </c>
      <c r="H792" s="113">
        <v>2.31</v>
      </c>
      <c r="I792" s="110" t="s">
        <v>48</v>
      </c>
      <c r="J792" s="110" t="s">
        <v>60</v>
      </c>
      <c r="K792" s="114" t="s">
        <v>1852</v>
      </c>
      <c r="L792" s="115" t="s">
        <v>1853</v>
      </c>
    </row>
    <row r="793" spans="2:12" x14ac:dyDescent="0.2">
      <c r="B793" s="116" t="s">
        <v>898</v>
      </c>
      <c r="C793" s="101" t="s">
        <v>1856</v>
      </c>
      <c r="D793" s="106">
        <v>2.4900000000000002</v>
      </c>
      <c r="E793" s="107">
        <v>0.9214</v>
      </c>
      <c r="F793" s="107">
        <v>1.111</v>
      </c>
      <c r="G793" s="103">
        <v>1</v>
      </c>
      <c r="H793" s="103">
        <v>1</v>
      </c>
      <c r="I793" s="101" t="s">
        <v>48</v>
      </c>
      <c r="J793" s="101" t="s">
        <v>60</v>
      </c>
      <c r="K793" s="102" t="s">
        <v>1852</v>
      </c>
      <c r="L793" s="108" t="s">
        <v>1853</v>
      </c>
    </row>
    <row r="794" spans="2:12" x14ac:dyDescent="0.2">
      <c r="B794" s="105" t="s">
        <v>899</v>
      </c>
      <c r="C794" s="101" t="s">
        <v>1856</v>
      </c>
      <c r="D794" s="106">
        <v>4.7699999999999996</v>
      </c>
      <c r="E794" s="107">
        <v>1.3492999999999999</v>
      </c>
      <c r="F794" s="107">
        <v>1.627</v>
      </c>
      <c r="G794" s="103">
        <v>1</v>
      </c>
      <c r="H794" s="103">
        <v>1.52</v>
      </c>
      <c r="I794" s="101" t="s">
        <v>48</v>
      </c>
      <c r="J794" s="101" t="s">
        <v>60</v>
      </c>
      <c r="K794" s="102" t="s">
        <v>1852</v>
      </c>
      <c r="L794" s="108" t="s">
        <v>1853</v>
      </c>
    </row>
    <row r="795" spans="2:12" x14ac:dyDescent="0.2">
      <c r="B795" s="105" t="s">
        <v>900</v>
      </c>
      <c r="C795" s="101" t="s">
        <v>1856</v>
      </c>
      <c r="D795" s="106">
        <v>8.9</v>
      </c>
      <c r="E795" s="107">
        <v>2.0013000000000001</v>
      </c>
      <c r="F795" s="107">
        <v>2.4131999999999998</v>
      </c>
      <c r="G795" s="103">
        <v>1</v>
      </c>
      <c r="H795" s="103">
        <v>2.31</v>
      </c>
      <c r="I795" s="101" t="s">
        <v>48</v>
      </c>
      <c r="J795" s="101" t="s">
        <v>60</v>
      </c>
      <c r="K795" s="102" t="s">
        <v>1852</v>
      </c>
      <c r="L795" s="108" t="s">
        <v>1853</v>
      </c>
    </row>
    <row r="796" spans="2:12" x14ac:dyDescent="0.2">
      <c r="B796" s="109" t="s">
        <v>901</v>
      </c>
      <c r="C796" s="110" t="s">
        <v>1856</v>
      </c>
      <c r="D796" s="111">
        <v>15.6</v>
      </c>
      <c r="E796" s="112">
        <v>3.5743</v>
      </c>
      <c r="F796" s="112">
        <v>4.3098999999999998</v>
      </c>
      <c r="G796" s="113">
        <v>1</v>
      </c>
      <c r="H796" s="113">
        <v>2.31</v>
      </c>
      <c r="I796" s="110" t="s">
        <v>48</v>
      </c>
      <c r="J796" s="110" t="s">
        <v>60</v>
      </c>
      <c r="K796" s="114" t="s">
        <v>1852</v>
      </c>
      <c r="L796" s="115" t="s">
        <v>1853</v>
      </c>
    </row>
    <row r="797" spans="2:12" x14ac:dyDescent="0.2">
      <c r="B797" s="116" t="s">
        <v>902</v>
      </c>
      <c r="C797" s="101" t="s">
        <v>903</v>
      </c>
      <c r="D797" s="106">
        <v>2.21</v>
      </c>
      <c r="E797" s="107">
        <v>0.90239999999999998</v>
      </c>
      <c r="F797" s="107">
        <v>1.0881000000000001</v>
      </c>
      <c r="G797" s="103">
        <v>1</v>
      </c>
      <c r="H797" s="103">
        <v>1</v>
      </c>
      <c r="I797" s="101" t="s">
        <v>48</v>
      </c>
      <c r="J797" s="101" t="s">
        <v>60</v>
      </c>
      <c r="K797" s="102" t="s">
        <v>1852</v>
      </c>
      <c r="L797" s="108" t="s">
        <v>1853</v>
      </c>
    </row>
    <row r="798" spans="2:12" x14ac:dyDescent="0.2">
      <c r="B798" s="105" t="s">
        <v>904</v>
      </c>
      <c r="C798" s="101" t="s">
        <v>903</v>
      </c>
      <c r="D798" s="106">
        <v>3.96</v>
      </c>
      <c r="E798" s="107">
        <v>1.1145</v>
      </c>
      <c r="F798" s="107">
        <v>1.3439000000000001</v>
      </c>
      <c r="G798" s="103">
        <v>1</v>
      </c>
      <c r="H798" s="103">
        <v>1.52</v>
      </c>
      <c r="I798" s="101" t="s">
        <v>48</v>
      </c>
      <c r="J798" s="101" t="s">
        <v>60</v>
      </c>
      <c r="K798" s="102" t="s">
        <v>1852</v>
      </c>
      <c r="L798" s="108" t="s">
        <v>1853</v>
      </c>
    </row>
    <row r="799" spans="2:12" x14ac:dyDescent="0.2">
      <c r="B799" s="105" t="s">
        <v>905</v>
      </c>
      <c r="C799" s="101" t="s">
        <v>903</v>
      </c>
      <c r="D799" s="106">
        <v>7.74</v>
      </c>
      <c r="E799" s="107">
        <v>1.6177999999999999</v>
      </c>
      <c r="F799" s="107">
        <v>1.9507000000000001</v>
      </c>
      <c r="G799" s="103">
        <v>1</v>
      </c>
      <c r="H799" s="103">
        <v>2.31</v>
      </c>
      <c r="I799" s="101" t="s">
        <v>48</v>
      </c>
      <c r="J799" s="101" t="s">
        <v>60</v>
      </c>
      <c r="K799" s="102" t="s">
        <v>1852</v>
      </c>
      <c r="L799" s="108" t="s">
        <v>1853</v>
      </c>
    </row>
    <row r="800" spans="2:12" x14ac:dyDescent="0.2">
      <c r="B800" s="109" t="s">
        <v>906</v>
      </c>
      <c r="C800" s="110" t="s">
        <v>903</v>
      </c>
      <c r="D800" s="111">
        <v>15.69</v>
      </c>
      <c r="E800" s="112">
        <v>3.0497000000000001</v>
      </c>
      <c r="F800" s="112">
        <v>3.6772999999999998</v>
      </c>
      <c r="G800" s="113">
        <v>1</v>
      </c>
      <c r="H800" s="113">
        <v>2.31</v>
      </c>
      <c r="I800" s="110" t="s">
        <v>48</v>
      </c>
      <c r="J800" s="110" t="s">
        <v>60</v>
      </c>
      <c r="K800" s="114" t="s">
        <v>1852</v>
      </c>
      <c r="L800" s="115" t="s">
        <v>1853</v>
      </c>
    </row>
    <row r="801" spans="2:12" x14ac:dyDescent="0.2">
      <c r="B801" s="116" t="s">
        <v>907</v>
      </c>
      <c r="C801" s="101" t="s">
        <v>1857</v>
      </c>
      <c r="D801" s="106">
        <v>1.95</v>
      </c>
      <c r="E801" s="107">
        <v>0.7802</v>
      </c>
      <c r="F801" s="107">
        <v>0.94079999999999997</v>
      </c>
      <c r="G801" s="103">
        <v>1</v>
      </c>
      <c r="H801" s="103">
        <v>1</v>
      </c>
      <c r="I801" s="101" t="s">
        <v>48</v>
      </c>
      <c r="J801" s="101" t="s">
        <v>60</v>
      </c>
      <c r="K801" s="102" t="s">
        <v>1852</v>
      </c>
      <c r="L801" s="108" t="s">
        <v>1853</v>
      </c>
    </row>
    <row r="802" spans="2:12" x14ac:dyDescent="0.2">
      <c r="B802" s="105" t="s">
        <v>908</v>
      </c>
      <c r="C802" s="101" t="s">
        <v>1857</v>
      </c>
      <c r="D802" s="106">
        <v>3.14</v>
      </c>
      <c r="E802" s="107">
        <v>0.92669999999999997</v>
      </c>
      <c r="F802" s="107">
        <v>1.1173999999999999</v>
      </c>
      <c r="G802" s="103">
        <v>1</v>
      </c>
      <c r="H802" s="103">
        <v>1.52</v>
      </c>
      <c r="I802" s="101" t="s">
        <v>48</v>
      </c>
      <c r="J802" s="101" t="s">
        <v>60</v>
      </c>
      <c r="K802" s="102" t="s">
        <v>1852</v>
      </c>
      <c r="L802" s="108" t="s">
        <v>1853</v>
      </c>
    </row>
    <row r="803" spans="2:12" x14ac:dyDescent="0.2">
      <c r="B803" s="105" t="s">
        <v>909</v>
      </c>
      <c r="C803" s="101" t="s">
        <v>1857</v>
      </c>
      <c r="D803" s="106">
        <v>7</v>
      </c>
      <c r="E803" s="107">
        <v>1.5012000000000001</v>
      </c>
      <c r="F803" s="107">
        <v>1.8102</v>
      </c>
      <c r="G803" s="103">
        <v>1</v>
      </c>
      <c r="H803" s="103">
        <v>2.31</v>
      </c>
      <c r="I803" s="101" t="s">
        <v>48</v>
      </c>
      <c r="J803" s="101" t="s">
        <v>60</v>
      </c>
      <c r="K803" s="102" t="s">
        <v>1852</v>
      </c>
      <c r="L803" s="108" t="s">
        <v>1853</v>
      </c>
    </row>
    <row r="804" spans="2:12" x14ac:dyDescent="0.2">
      <c r="B804" s="109" t="s">
        <v>910</v>
      </c>
      <c r="C804" s="110" t="s">
        <v>1857</v>
      </c>
      <c r="D804" s="111">
        <v>13.44</v>
      </c>
      <c r="E804" s="112">
        <v>2.7503000000000002</v>
      </c>
      <c r="F804" s="112">
        <v>3.3163</v>
      </c>
      <c r="G804" s="113">
        <v>1</v>
      </c>
      <c r="H804" s="113">
        <v>2.31</v>
      </c>
      <c r="I804" s="110" t="s">
        <v>48</v>
      </c>
      <c r="J804" s="110" t="s">
        <v>60</v>
      </c>
      <c r="K804" s="114" t="s">
        <v>1852</v>
      </c>
      <c r="L804" s="115" t="s">
        <v>1853</v>
      </c>
    </row>
    <row r="805" spans="2:12" x14ac:dyDescent="0.2">
      <c r="B805" s="116" t="s">
        <v>911</v>
      </c>
      <c r="C805" s="101" t="s">
        <v>1858</v>
      </c>
      <c r="D805" s="106">
        <v>2.98</v>
      </c>
      <c r="E805" s="107">
        <v>1.1369</v>
      </c>
      <c r="F805" s="107">
        <v>1.3709</v>
      </c>
      <c r="G805" s="103">
        <v>1</v>
      </c>
      <c r="H805" s="103">
        <v>1</v>
      </c>
      <c r="I805" s="101" t="s">
        <v>48</v>
      </c>
      <c r="J805" s="101" t="s">
        <v>60</v>
      </c>
      <c r="K805" s="102" t="s">
        <v>1852</v>
      </c>
      <c r="L805" s="108" t="s">
        <v>1853</v>
      </c>
    </row>
    <row r="806" spans="2:12" x14ac:dyDescent="0.2">
      <c r="B806" s="105" t="s">
        <v>912</v>
      </c>
      <c r="C806" s="101" t="s">
        <v>1858</v>
      </c>
      <c r="D806" s="106">
        <v>4.54</v>
      </c>
      <c r="E806" s="107">
        <v>1.3667</v>
      </c>
      <c r="F806" s="107">
        <v>1.6479999999999999</v>
      </c>
      <c r="G806" s="103">
        <v>1</v>
      </c>
      <c r="H806" s="103">
        <v>1.52</v>
      </c>
      <c r="I806" s="101" t="s">
        <v>48</v>
      </c>
      <c r="J806" s="101" t="s">
        <v>60</v>
      </c>
      <c r="K806" s="102" t="s">
        <v>1852</v>
      </c>
      <c r="L806" s="108" t="s">
        <v>1853</v>
      </c>
    </row>
    <row r="807" spans="2:12" x14ac:dyDescent="0.2">
      <c r="B807" s="105" t="s">
        <v>913</v>
      </c>
      <c r="C807" s="101" t="s">
        <v>1858</v>
      </c>
      <c r="D807" s="106">
        <v>7.9</v>
      </c>
      <c r="E807" s="107">
        <v>1.9771000000000001</v>
      </c>
      <c r="F807" s="107">
        <v>2.3839999999999999</v>
      </c>
      <c r="G807" s="103">
        <v>1</v>
      </c>
      <c r="H807" s="103">
        <v>2.31</v>
      </c>
      <c r="I807" s="101" t="s">
        <v>48</v>
      </c>
      <c r="J807" s="101" t="s">
        <v>60</v>
      </c>
      <c r="K807" s="102" t="s">
        <v>1852</v>
      </c>
      <c r="L807" s="108" t="s">
        <v>1853</v>
      </c>
    </row>
    <row r="808" spans="2:12" x14ac:dyDescent="0.2">
      <c r="B808" s="109" t="s">
        <v>914</v>
      </c>
      <c r="C808" s="110" t="s">
        <v>1858</v>
      </c>
      <c r="D808" s="111">
        <v>16.850000000000001</v>
      </c>
      <c r="E808" s="112">
        <v>3.9077000000000002</v>
      </c>
      <c r="F808" s="112">
        <v>4.7119</v>
      </c>
      <c r="G808" s="113">
        <v>1</v>
      </c>
      <c r="H808" s="113">
        <v>2.31</v>
      </c>
      <c r="I808" s="110" t="s">
        <v>48</v>
      </c>
      <c r="J808" s="110" t="s">
        <v>60</v>
      </c>
      <c r="K808" s="114" t="s">
        <v>1852</v>
      </c>
      <c r="L808" s="115" t="s">
        <v>1853</v>
      </c>
    </row>
    <row r="809" spans="2:12" x14ac:dyDescent="0.2">
      <c r="B809" s="116" t="s">
        <v>915</v>
      </c>
      <c r="C809" s="101" t="s">
        <v>1859</v>
      </c>
      <c r="D809" s="106">
        <v>2.36</v>
      </c>
      <c r="E809" s="107">
        <v>0.64729999999999999</v>
      </c>
      <c r="F809" s="107">
        <v>0.78049999999999997</v>
      </c>
      <c r="G809" s="103">
        <v>1</v>
      </c>
      <c r="H809" s="103">
        <v>1</v>
      </c>
      <c r="I809" s="101" t="s">
        <v>48</v>
      </c>
      <c r="J809" s="101" t="s">
        <v>60</v>
      </c>
      <c r="K809" s="102" t="s">
        <v>1852</v>
      </c>
      <c r="L809" s="108" t="s">
        <v>1853</v>
      </c>
    </row>
    <row r="810" spans="2:12" x14ac:dyDescent="0.2">
      <c r="B810" s="105" t="s">
        <v>916</v>
      </c>
      <c r="C810" s="101" t="s">
        <v>1859</v>
      </c>
      <c r="D810" s="106">
        <v>3.88</v>
      </c>
      <c r="E810" s="107">
        <v>0.7419</v>
      </c>
      <c r="F810" s="107">
        <v>0.89459999999999995</v>
      </c>
      <c r="G810" s="103">
        <v>1</v>
      </c>
      <c r="H810" s="103">
        <v>1.52</v>
      </c>
      <c r="I810" s="101" t="s">
        <v>48</v>
      </c>
      <c r="J810" s="101" t="s">
        <v>60</v>
      </c>
      <c r="K810" s="102" t="s">
        <v>1852</v>
      </c>
      <c r="L810" s="108" t="s">
        <v>1853</v>
      </c>
    </row>
    <row r="811" spans="2:12" x14ac:dyDescent="0.2">
      <c r="B811" s="105" t="s">
        <v>917</v>
      </c>
      <c r="C811" s="101" t="s">
        <v>1859</v>
      </c>
      <c r="D811" s="106">
        <v>6.59</v>
      </c>
      <c r="E811" s="107">
        <v>1.1259999999999999</v>
      </c>
      <c r="F811" s="107">
        <v>1.3576999999999999</v>
      </c>
      <c r="G811" s="103">
        <v>1</v>
      </c>
      <c r="H811" s="103">
        <v>2.31</v>
      </c>
      <c r="I811" s="101" t="s">
        <v>48</v>
      </c>
      <c r="J811" s="101" t="s">
        <v>60</v>
      </c>
      <c r="K811" s="102" t="s">
        <v>1852</v>
      </c>
      <c r="L811" s="108" t="s">
        <v>1853</v>
      </c>
    </row>
    <row r="812" spans="2:12" x14ac:dyDescent="0.2">
      <c r="B812" s="109" t="s">
        <v>918</v>
      </c>
      <c r="C812" s="110" t="s">
        <v>1859</v>
      </c>
      <c r="D812" s="111">
        <v>9.67</v>
      </c>
      <c r="E812" s="112">
        <v>1.7887999999999999</v>
      </c>
      <c r="F812" s="112">
        <v>2.1568999999999998</v>
      </c>
      <c r="G812" s="113">
        <v>1</v>
      </c>
      <c r="H812" s="113">
        <v>2.31</v>
      </c>
      <c r="I812" s="110" t="s">
        <v>48</v>
      </c>
      <c r="J812" s="110" t="s">
        <v>60</v>
      </c>
      <c r="K812" s="114" t="s">
        <v>1852</v>
      </c>
      <c r="L812" s="115" t="s">
        <v>1853</v>
      </c>
    </row>
    <row r="813" spans="2:12" x14ac:dyDescent="0.2">
      <c r="B813" s="116" t="s">
        <v>919</v>
      </c>
      <c r="C813" s="101" t="s">
        <v>1860</v>
      </c>
      <c r="D813" s="106">
        <v>2.5299999999999998</v>
      </c>
      <c r="E813" s="107">
        <v>0.47220000000000001</v>
      </c>
      <c r="F813" s="107">
        <v>0.56940000000000002</v>
      </c>
      <c r="G813" s="103">
        <v>1</v>
      </c>
      <c r="H813" s="103">
        <v>1</v>
      </c>
      <c r="I813" s="101" t="s">
        <v>48</v>
      </c>
      <c r="J813" s="101" t="s">
        <v>60</v>
      </c>
      <c r="K813" s="102" t="s">
        <v>1852</v>
      </c>
      <c r="L813" s="108" t="s">
        <v>1853</v>
      </c>
    </row>
    <row r="814" spans="2:12" x14ac:dyDescent="0.2">
      <c r="B814" s="105" t="s">
        <v>920</v>
      </c>
      <c r="C814" s="101" t="s">
        <v>1860</v>
      </c>
      <c r="D814" s="106">
        <v>4.17</v>
      </c>
      <c r="E814" s="107">
        <v>0.65169999999999995</v>
      </c>
      <c r="F814" s="107">
        <v>0.78580000000000005</v>
      </c>
      <c r="G814" s="103">
        <v>1</v>
      </c>
      <c r="H814" s="103">
        <v>1.52</v>
      </c>
      <c r="I814" s="101" t="s">
        <v>48</v>
      </c>
      <c r="J814" s="101" t="s">
        <v>60</v>
      </c>
      <c r="K814" s="102" t="s">
        <v>1852</v>
      </c>
      <c r="L814" s="108" t="s">
        <v>1853</v>
      </c>
    </row>
    <row r="815" spans="2:12" x14ac:dyDescent="0.2">
      <c r="B815" s="105" t="s">
        <v>921</v>
      </c>
      <c r="C815" s="101" t="s">
        <v>1860</v>
      </c>
      <c r="D815" s="106">
        <v>7.44</v>
      </c>
      <c r="E815" s="107">
        <v>1.2124999999999999</v>
      </c>
      <c r="F815" s="107">
        <v>1.462</v>
      </c>
      <c r="G815" s="103">
        <v>1</v>
      </c>
      <c r="H815" s="103">
        <v>2.31</v>
      </c>
      <c r="I815" s="101" t="s">
        <v>48</v>
      </c>
      <c r="J815" s="101" t="s">
        <v>60</v>
      </c>
      <c r="K815" s="102" t="s">
        <v>1852</v>
      </c>
      <c r="L815" s="108" t="s">
        <v>1853</v>
      </c>
    </row>
    <row r="816" spans="2:12" x14ac:dyDescent="0.2">
      <c r="B816" s="109" t="s">
        <v>922</v>
      </c>
      <c r="C816" s="110" t="s">
        <v>1860</v>
      </c>
      <c r="D816" s="111">
        <v>13.67</v>
      </c>
      <c r="E816" s="112">
        <v>2.2252000000000001</v>
      </c>
      <c r="F816" s="112">
        <v>2.6831999999999998</v>
      </c>
      <c r="G816" s="113">
        <v>1</v>
      </c>
      <c r="H816" s="113">
        <v>2.31</v>
      </c>
      <c r="I816" s="110" t="s">
        <v>48</v>
      </c>
      <c r="J816" s="110" t="s">
        <v>60</v>
      </c>
      <c r="K816" s="114" t="s">
        <v>1852</v>
      </c>
      <c r="L816" s="115" t="s">
        <v>1853</v>
      </c>
    </row>
    <row r="817" spans="2:12" x14ac:dyDescent="0.2">
      <c r="B817" s="116" t="s">
        <v>923</v>
      </c>
      <c r="C817" s="101" t="s">
        <v>1861</v>
      </c>
      <c r="D817" s="106">
        <v>2.62</v>
      </c>
      <c r="E817" s="107">
        <v>0.4466</v>
      </c>
      <c r="F817" s="107">
        <v>0.53849999999999998</v>
      </c>
      <c r="G817" s="103">
        <v>1</v>
      </c>
      <c r="H817" s="103">
        <v>1</v>
      </c>
      <c r="I817" s="101" t="s">
        <v>48</v>
      </c>
      <c r="J817" s="101" t="s">
        <v>60</v>
      </c>
      <c r="K817" s="102" t="s">
        <v>1852</v>
      </c>
      <c r="L817" s="108" t="s">
        <v>1853</v>
      </c>
    </row>
    <row r="818" spans="2:12" x14ac:dyDescent="0.2">
      <c r="B818" s="105" t="s">
        <v>924</v>
      </c>
      <c r="C818" s="101" t="s">
        <v>1861</v>
      </c>
      <c r="D818" s="106">
        <v>3.5</v>
      </c>
      <c r="E818" s="107">
        <v>0.52769999999999995</v>
      </c>
      <c r="F818" s="107">
        <v>0.63629999999999998</v>
      </c>
      <c r="G818" s="103">
        <v>1</v>
      </c>
      <c r="H818" s="103">
        <v>1.52</v>
      </c>
      <c r="I818" s="101" t="s">
        <v>48</v>
      </c>
      <c r="J818" s="101" t="s">
        <v>60</v>
      </c>
      <c r="K818" s="102" t="s">
        <v>1852</v>
      </c>
      <c r="L818" s="108" t="s">
        <v>1853</v>
      </c>
    </row>
    <row r="819" spans="2:12" x14ac:dyDescent="0.2">
      <c r="B819" s="105" t="s">
        <v>925</v>
      </c>
      <c r="C819" s="101" t="s">
        <v>1861</v>
      </c>
      <c r="D819" s="106">
        <v>5.0999999999999996</v>
      </c>
      <c r="E819" s="107">
        <v>0.73309999999999997</v>
      </c>
      <c r="F819" s="107">
        <v>0.88400000000000001</v>
      </c>
      <c r="G819" s="103">
        <v>1</v>
      </c>
      <c r="H819" s="103">
        <v>2.31</v>
      </c>
      <c r="I819" s="101" t="s">
        <v>48</v>
      </c>
      <c r="J819" s="101" t="s">
        <v>60</v>
      </c>
      <c r="K819" s="102" t="s">
        <v>1852</v>
      </c>
      <c r="L819" s="108" t="s">
        <v>1853</v>
      </c>
    </row>
    <row r="820" spans="2:12" x14ac:dyDescent="0.2">
      <c r="B820" s="109" t="s">
        <v>926</v>
      </c>
      <c r="C820" s="110" t="s">
        <v>1861</v>
      </c>
      <c r="D820" s="111">
        <v>8.51</v>
      </c>
      <c r="E820" s="112">
        <v>1.2982</v>
      </c>
      <c r="F820" s="112">
        <v>1.5653999999999999</v>
      </c>
      <c r="G820" s="113">
        <v>1</v>
      </c>
      <c r="H820" s="113">
        <v>2.31</v>
      </c>
      <c r="I820" s="110" t="s">
        <v>48</v>
      </c>
      <c r="J820" s="110" t="s">
        <v>60</v>
      </c>
      <c r="K820" s="114" t="s">
        <v>1852</v>
      </c>
      <c r="L820" s="115" t="s">
        <v>1853</v>
      </c>
    </row>
    <row r="821" spans="2:12" x14ac:dyDescent="0.2">
      <c r="B821" s="116" t="s">
        <v>927</v>
      </c>
      <c r="C821" s="101" t="s">
        <v>1862</v>
      </c>
      <c r="D821" s="106">
        <v>1.84</v>
      </c>
      <c r="E821" s="107">
        <v>0.49249999999999999</v>
      </c>
      <c r="F821" s="107">
        <v>0.59389999999999998</v>
      </c>
      <c r="G821" s="103">
        <v>1</v>
      </c>
      <c r="H821" s="103">
        <v>1</v>
      </c>
      <c r="I821" s="101" t="s">
        <v>48</v>
      </c>
      <c r="J821" s="101" t="s">
        <v>60</v>
      </c>
      <c r="K821" s="102" t="s">
        <v>1852</v>
      </c>
      <c r="L821" s="108" t="s">
        <v>1853</v>
      </c>
    </row>
    <row r="822" spans="2:12" x14ac:dyDescent="0.2">
      <c r="B822" s="105" t="s">
        <v>928</v>
      </c>
      <c r="C822" s="101" t="s">
        <v>1862</v>
      </c>
      <c r="D822" s="106">
        <v>2.16</v>
      </c>
      <c r="E822" s="107">
        <v>0.58360000000000001</v>
      </c>
      <c r="F822" s="107">
        <v>0.70369999999999999</v>
      </c>
      <c r="G822" s="103">
        <v>1</v>
      </c>
      <c r="H822" s="103">
        <v>1.52</v>
      </c>
      <c r="I822" s="101" t="s">
        <v>48</v>
      </c>
      <c r="J822" s="101" t="s">
        <v>60</v>
      </c>
      <c r="K822" s="102" t="s">
        <v>1852</v>
      </c>
      <c r="L822" s="108" t="s">
        <v>1853</v>
      </c>
    </row>
    <row r="823" spans="2:12" x14ac:dyDescent="0.2">
      <c r="B823" s="105" t="s">
        <v>929</v>
      </c>
      <c r="C823" s="101" t="s">
        <v>1862</v>
      </c>
      <c r="D823" s="106">
        <v>4.7300000000000004</v>
      </c>
      <c r="E823" s="107">
        <v>0.93779999999999997</v>
      </c>
      <c r="F823" s="107">
        <v>1.1308</v>
      </c>
      <c r="G823" s="103">
        <v>1</v>
      </c>
      <c r="H823" s="103">
        <v>2.31</v>
      </c>
      <c r="I823" s="101" t="s">
        <v>48</v>
      </c>
      <c r="J823" s="101" t="s">
        <v>60</v>
      </c>
      <c r="K823" s="102" t="s">
        <v>1852</v>
      </c>
      <c r="L823" s="108" t="s">
        <v>1853</v>
      </c>
    </row>
    <row r="824" spans="2:12" x14ac:dyDescent="0.2">
      <c r="B824" s="109" t="s">
        <v>930</v>
      </c>
      <c r="C824" s="110" t="s">
        <v>1862</v>
      </c>
      <c r="D824" s="111">
        <v>7.85</v>
      </c>
      <c r="E824" s="112">
        <v>1.6363000000000001</v>
      </c>
      <c r="F824" s="112">
        <v>1.9731000000000001</v>
      </c>
      <c r="G824" s="113">
        <v>1</v>
      </c>
      <c r="H824" s="113">
        <v>2.31</v>
      </c>
      <c r="I824" s="110" t="s">
        <v>48</v>
      </c>
      <c r="J824" s="110" t="s">
        <v>60</v>
      </c>
      <c r="K824" s="114" t="s">
        <v>1852</v>
      </c>
      <c r="L824" s="115" t="s">
        <v>1853</v>
      </c>
    </row>
    <row r="825" spans="2:12" x14ac:dyDescent="0.2">
      <c r="B825" s="116" t="s">
        <v>931</v>
      </c>
      <c r="C825" s="101" t="s">
        <v>1863</v>
      </c>
      <c r="D825" s="106">
        <v>2.39</v>
      </c>
      <c r="E825" s="107">
        <v>0.43769999999999998</v>
      </c>
      <c r="F825" s="107">
        <v>0.52780000000000005</v>
      </c>
      <c r="G825" s="103">
        <v>1</v>
      </c>
      <c r="H825" s="103">
        <v>1</v>
      </c>
      <c r="I825" s="101" t="s">
        <v>48</v>
      </c>
      <c r="J825" s="101" t="s">
        <v>60</v>
      </c>
      <c r="K825" s="102" t="s">
        <v>1852</v>
      </c>
      <c r="L825" s="108" t="s">
        <v>1853</v>
      </c>
    </row>
    <row r="826" spans="2:12" x14ac:dyDescent="0.2">
      <c r="B826" s="105" t="s">
        <v>932</v>
      </c>
      <c r="C826" s="101" t="s">
        <v>1863</v>
      </c>
      <c r="D826" s="106">
        <v>3.65</v>
      </c>
      <c r="E826" s="107">
        <v>0.5665</v>
      </c>
      <c r="F826" s="107">
        <v>0.68310000000000004</v>
      </c>
      <c r="G826" s="103">
        <v>1</v>
      </c>
      <c r="H826" s="103">
        <v>1.52</v>
      </c>
      <c r="I826" s="101" t="s">
        <v>48</v>
      </c>
      <c r="J826" s="101" t="s">
        <v>60</v>
      </c>
      <c r="K826" s="102" t="s">
        <v>1852</v>
      </c>
      <c r="L826" s="108" t="s">
        <v>1853</v>
      </c>
    </row>
    <row r="827" spans="2:12" x14ac:dyDescent="0.2">
      <c r="B827" s="105" t="s">
        <v>933</v>
      </c>
      <c r="C827" s="101" t="s">
        <v>1863</v>
      </c>
      <c r="D827" s="106">
        <v>5.15</v>
      </c>
      <c r="E827" s="107">
        <v>0.8528</v>
      </c>
      <c r="F827" s="107">
        <v>1.0283</v>
      </c>
      <c r="G827" s="103">
        <v>1</v>
      </c>
      <c r="H827" s="103">
        <v>2.31</v>
      </c>
      <c r="I827" s="101" t="s">
        <v>48</v>
      </c>
      <c r="J827" s="101" t="s">
        <v>60</v>
      </c>
      <c r="K827" s="102" t="s">
        <v>1852</v>
      </c>
      <c r="L827" s="108" t="s">
        <v>1853</v>
      </c>
    </row>
    <row r="828" spans="2:12" x14ac:dyDescent="0.2">
      <c r="B828" s="109" t="s">
        <v>934</v>
      </c>
      <c r="C828" s="110" t="s">
        <v>1863</v>
      </c>
      <c r="D828" s="111">
        <v>8.08</v>
      </c>
      <c r="E828" s="112">
        <v>1.4008</v>
      </c>
      <c r="F828" s="112">
        <v>1.6891</v>
      </c>
      <c r="G828" s="113">
        <v>1</v>
      </c>
      <c r="H828" s="113">
        <v>2.31</v>
      </c>
      <c r="I828" s="110" t="s">
        <v>48</v>
      </c>
      <c r="J828" s="110" t="s">
        <v>60</v>
      </c>
      <c r="K828" s="114" t="s">
        <v>1852</v>
      </c>
      <c r="L828" s="115" t="s">
        <v>1853</v>
      </c>
    </row>
    <row r="829" spans="2:12" x14ac:dyDescent="0.2">
      <c r="B829" s="116" t="s">
        <v>935</v>
      </c>
      <c r="C829" s="101" t="s">
        <v>1864</v>
      </c>
      <c r="D829" s="106">
        <v>2.52</v>
      </c>
      <c r="E829" s="107">
        <v>0.46550000000000002</v>
      </c>
      <c r="F829" s="107">
        <v>0.56130000000000002</v>
      </c>
      <c r="G829" s="103">
        <v>1</v>
      </c>
      <c r="H829" s="103">
        <v>1</v>
      </c>
      <c r="I829" s="101" t="s">
        <v>48</v>
      </c>
      <c r="J829" s="101" t="s">
        <v>60</v>
      </c>
      <c r="K829" s="102" t="s">
        <v>1852</v>
      </c>
      <c r="L829" s="108" t="s">
        <v>1853</v>
      </c>
    </row>
    <row r="830" spans="2:12" x14ac:dyDescent="0.2">
      <c r="B830" s="105" t="s">
        <v>936</v>
      </c>
      <c r="C830" s="101" t="s">
        <v>1864</v>
      </c>
      <c r="D830" s="106">
        <v>3.46</v>
      </c>
      <c r="E830" s="107">
        <v>0.61140000000000005</v>
      </c>
      <c r="F830" s="107">
        <v>0.73719999999999997</v>
      </c>
      <c r="G830" s="103">
        <v>1</v>
      </c>
      <c r="H830" s="103">
        <v>1.52</v>
      </c>
      <c r="I830" s="101" t="s">
        <v>48</v>
      </c>
      <c r="J830" s="101" t="s">
        <v>60</v>
      </c>
      <c r="K830" s="102" t="s">
        <v>1852</v>
      </c>
      <c r="L830" s="108" t="s">
        <v>1853</v>
      </c>
    </row>
    <row r="831" spans="2:12" x14ac:dyDescent="0.2">
      <c r="B831" s="105" t="s">
        <v>937</v>
      </c>
      <c r="C831" s="101" t="s">
        <v>1864</v>
      </c>
      <c r="D831" s="106">
        <v>5.37</v>
      </c>
      <c r="E831" s="107">
        <v>0.8992</v>
      </c>
      <c r="F831" s="107">
        <v>1.0843</v>
      </c>
      <c r="G831" s="103">
        <v>1</v>
      </c>
      <c r="H831" s="103">
        <v>2.31</v>
      </c>
      <c r="I831" s="101" t="s">
        <v>48</v>
      </c>
      <c r="J831" s="101" t="s">
        <v>60</v>
      </c>
      <c r="K831" s="102" t="s">
        <v>1852</v>
      </c>
      <c r="L831" s="108" t="s">
        <v>1853</v>
      </c>
    </row>
    <row r="832" spans="2:12" x14ac:dyDescent="0.2">
      <c r="B832" s="109" t="s">
        <v>938</v>
      </c>
      <c r="C832" s="110" t="s">
        <v>1864</v>
      </c>
      <c r="D832" s="111">
        <v>9.77</v>
      </c>
      <c r="E832" s="112">
        <v>1.6904999999999999</v>
      </c>
      <c r="F832" s="112">
        <v>2.0384000000000002</v>
      </c>
      <c r="G832" s="113">
        <v>1</v>
      </c>
      <c r="H832" s="113">
        <v>2.31</v>
      </c>
      <c r="I832" s="110" t="s">
        <v>48</v>
      </c>
      <c r="J832" s="110" t="s">
        <v>60</v>
      </c>
      <c r="K832" s="114" t="s">
        <v>1852</v>
      </c>
      <c r="L832" s="115" t="s">
        <v>1853</v>
      </c>
    </row>
    <row r="833" spans="2:12" x14ac:dyDescent="0.2">
      <c r="B833" s="116" t="s">
        <v>939</v>
      </c>
      <c r="C833" s="101" t="s">
        <v>940</v>
      </c>
      <c r="D833" s="106">
        <v>2.6</v>
      </c>
      <c r="E833" s="107">
        <v>0.40739999999999998</v>
      </c>
      <c r="F833" s="107">
        <v>0.49120000000000003</v>
      </c>
      <c r="G833" s="103">
        <v>1</v>
      </c>
      <c r="H833" s="103">
        <v>1</v>
      </c>
      <c r="I833" s="101" t="s">
        <v>48</v>
      </c>
      <c r="J833" s="101" t="s">
        <v>60</v>
      </c>
      <c r="K833" s="102" t="s">
        <v>1852</v>
      </c>
      <c r="L833" s="108" t="s">
        <v>1853</v>
      </c>
    </row>
    <row r="834" spans="2:12" x14ac:dyDescent="0.2">
      <c r="B834" s="105" t="s">
        <v>941</v>
      </c>
      <c r="C834" s="101" t="s">
        <v>940</v>
      </c>
      <c r="D834" s="106">
        <v>3.61</v>
      </c>
      <c r="E834" s="107">
        <v>0.55210000000000004</v>
      </c>
      <c r="F834" s="107">
        <v>0.66569999999999996</v>
      </c>
      <c r="G834" s="103">
        <v>1</v>
      </c>
      <c r="H834" s="103">
        <v>1.52</v>
      </c>
      <c r="I834" s="101" t="s">
        <v>48</v>
      </c>
      <c r="J834" s="101" t="s">
        <v>60</v>
      </c>
      <c r="K834" s="102" t="s">
        <v>1852</v>
      </c>
      <c r="L834" s="108" t="s">
        <v>1853</v>
      </c>
    </row>
    <row r="835" spans="2:12" x14ac:dyDescent="0.2">
      <c r="B835" s="105" t="s">
        <v>942</v>
      </c>
      <c r="C835" s="101" t="s">
        <v>940</v>
      </c>
      <c r="D835" s="106">
        <v>6</v>
      </c>
      <c r="E835" s="107">
        <v>0.92700000000000005</v>
      </c>
      <c r="F835" s="107">
        <v>1.1177999999999999</v>
      </c>
      <c r="G835" s="103">
        <v>1</v>
      </c>
      <c r="H835" s="103">
        <v>2.31</v>
      </c>
      <c r="I835" s="101" t="s">
        <v>48</v>
      </c>
      <c r="J835" s="101" t="s">
        <v>60</v>
      </c>
      <c r="K835" s="102" t="s">
        <v>1852</v>
      </c>
      <c r="L835" s="108" t="s">
        <v>1853</v>
      </c>
    </row>
    <row r="836" spans="2:12" x14ac:dyDescent="0.2">
      <c r="B836" s="109" t="s">
        <v>943</v>
      </c>
      <c r="C836" s="110" t="s">
        <v>940</v>
      </c>
      <c r="D836" s="111">
        <v>10.67</v>
      </c>
      <c r="E836" s="112">
        <v>1.9125000000000001</v>
      </c>
      <c r="F836" s="112">
        <v>2.3060999999999998</v>
      </c>
      <c r="G836" s="113">
        <v>1</v>
      </c>
      <c r="H836" s="113">
        <v>2.31</v>
      </c>
      <c r="I836" s="110" t="s">
        <v>48</v>
      </c>
      <c r="J836" s="110" t="s">
        <v>60</v>
      </c>
      <c r="K836" s="114" t="s">
        <v>1852</v>
      </c>
      <c r="L836" s="115" t="s">
        <v>1853</v>
      </c>
    </row>
    <row r="837" spans="2:12" x14ac:dyDescent="0.2">
      <c r="B837" s="116" t="s">
        <v>944</v>
      </c>
      <c r="C837" s="101" t="s">
        <v>945</v>
      </c>
      <c r="D837" s="106">
        <v>2.4</v>
      </c>
      <c r="E837" s="107">
        <v>0.41399999999999998</v>
      </c>
      <c r="F837" s="107">
        <v>0.49919999999999998</v>
      </c>
      <c r="G837" s="103">
        <v>1</v>
      </c>
      <c r="H837" s="103">
        <v>1</v>
      </c>
      <c r="I837" s="101" t="s">
        <v>48</v>
      </c>
      <c r="J837" s="101" t="s">
        <v>60</v>
      </c>
      <c r="K837" s="102" t="s">
        <v>1852</v>
      </c>
      <c r="L837" s="108" t="s">
        <v>1853</v>
      </c>
    </row>
    <row r="838" spans="2:12" x14ac:dyDescent="0.2">
      <c r="B838" s="105" t="s">
        <v>946</v>
      </c>
      <c r="C838" s="101" t="s">
        <v>945</v>
      </c>
      <c r="D838" s="106">
        <v>3.05</v>
      </c>
      <c r="E838" s="107">
        <v>0.54349999999999998</v>
      </c>
      <c r="F838" s="107">
        <v>0.65539999999999998</v>
      </c>
      <c r="G838" s="103">
        <v>1</v>
      </c>
      <c r="H838" s="103">
        <v>1.52</v>
      </c>
      <c r="I838" s="101" t="s">
        <v>48</v>
      </c>
      <c r="J838" s="101" t="s">
        <v>60</v>
      </c>
      <c r="K838" s="102" t="s">
        <v>1852</v>
      </c>
      <c r="L838" s="108" t="s">
        <v>1853</v>
      </c>
    </row>
    <row r="839" spans="2:12" x14ac:dyDescent="0.2">
      <c r="B839" s="105" t="s">
        <v>947</v>
      </c>
      <c r="C839" s="101" t="s">
        <v>945</v>
      </c>
      <c r="D839" s="106">
        <v>4.9800000000000004</v>
      </c>
      <c r="E839" s="107">
        <v>0.88560000000000005</v>
      </c>
      <c r="F839" s="107">
        <v>1.0679000000000001</v>
      </c>
      <c r="G839" s="103">
        <v>1</v>
      </c>
      <c r="H839" s="103">
        <v>2.31</v>
      </c>
      <c r="I839" s="101" t="s">
        <v>48</v>
      </c>
      <c r="J839" s="101" t="s">
        <v>60</v>
      </c>
      <c r="K839" s="102" t="s">
        <v>1852</v>
      </c>
      <c r="L839" s="108" t="s">
        <v>1853</v>
      </c>
    </row>
    <row r="840" spans="2:12" x14ac:dyDescent="0.2">
      <c r="B840" s="109" t="s">
        <v>948</v>
      </c>
      <c r="C840" s="110" t="s">
        <v>945</v>
      </c>
      <c r="D840" s="111">
        <v>9.35</v>
      </c>
      <c r="E840" s="112">
        <v>1.8323</v>
      </c>
      <c r="F840" s="112">
        <v>2.2094</v>
      </c>
      <c r="G840" s="113">
        <v>1</v>
      </c>
      <c r="H840" s="113">
        <v>2.31</v>
      </c>
      <c r="I840" s="110" t="s">
        <v>48</v>
      </c>
      <c r="J840" s="110" t="s">
        <v>60</v>
      </c>
      <c r="K840" s="114" t="s">
        <v>1852</v>
      </c>
      <c r="L840" s="115" t="s">
        <v>1853</v>
      </c>
    </row>
    <row r="841" spans="2:12" x14ac:dyDescent="0.2">
      <c r="B841" s="116" t="s">
        <v>949</v>
      </c>
      <c r="C841" s="101" t="s">
        <v>950</v>
      </c>
      <c r="D841" s="106">
        <v>1.62</v>
      </c>
      <c r="E841" s="107">
        <v>1.1414</v>
      </c>
      <c r="F841" s="107">
        <v>1.3763000000000001</v>
      </c>
      <c r="G841" s="103">
        <v>1</v>
      </c>
      <c r="H841" s="103">
        <v>1</v>
      </c>
      <c r="I841" s="101" t="s">
        <v>48</v>
      </c>
      <c r="J841" s="101" t="s">
        <v>60</v>
      </c>
      <c r="K841" s="102" t="s">
        <v>1865</v>
      </c>
      <c r="L841" s="108" t="s">
        <v>1866</v>
      </c>
    </row>
    <row r="842" spans="2:12" x14ac:dyDescent="0.2">
      <c r="B842" s="105" t="s">
        <v>951</v>
      </c>
      <c r="C842" s="101" t="s">
        <v>950</v>
      </c>
      <c r="D842" s="106">
        <v>2.12</v>
      </c>
      <c r="E842" s="107">
        <v>1.2847</v>
      </c>
      <c r="F842" s="107">
        <v>1.5490999999999999</v>
      </c>
      <c r="G842" s="103">
        <v>1</v>
      </c>
      <c r="H842" s="103">
        <v>1.52</v>
      </c>
      <c r="I842" s="101" t="s">
        <v>48</v>
      </c>
      <c r="J842" s="101" t="s">
        <v>60</v>
      </c>
      <c r="K842" s="102" t="s">
        <v>1865</v>
      </c>
      <c r="L842" s="108" t="s">
        <v>1866</v>
      </c>
    </row>
    <row r="843" spans="2:12" x14ac:dyDescent="0.2">
      <c r="B843" s="105" t="s">
        <v>952</v>
      </c>
      <c r="C843" s="101" t="s">
        <v>950</v>
      </c>
      <c r="D843" s="106">
        <v>6.12</v>
      </c>
      <c r="E843" s="107">
        <v>2.2473999999999998</v>
      </c>
      <c r="F843" s="107">
        <v>2.7099000000000002</v>
      </c>
      <c r="G843" s="103">
        <v>1</v>
      </c>
      <c r="H843" s="103">
        <v>2.31</v>
      </c>
      <c r="I843" s="101" t="s">
        <v>48</v>
      </c>
      <c r="J843" s="101" t="s">
        <v>60</v>
      </c>
      <c r="K843" s="102" t="s">
        <v>1865</v>
      </c>
      <c r="L843" s="108" t="s">
        <v>1866</v>
      </c>
    </row>
    <row r="844" spans="2:12" x14ac:dyDescent="0.2">
      <c r="B844" s="109" t="s">
        <v>953</v>
      </c>
      <c r="C844" s="110" t="s">
        <v>950</v>
      </c>
      <c r="D844" s="111">
        <v>14.67</v>
      </c>
      <c r="E844" s="112">
        <v>3.7423000000000002</v>
      </c>
      <c r="F844" s="112">
        <v>4.5125000000000002</v>
      </c>
      <c r="G844" s="113">
        <v>1</v>
      </c>
      <c r="H844" s="113">
        <v>2.31</v>
      </c>
      <c r="I844" s="110" t="s">
        <v>48</v>
      </c>
      <c r="J844" s="110" t="s">
        <v>60</v>
      </c>
      <c r="K844" s="114" t="s">
        <v>1865</v>
      </c>
      <c r="L844" s="115" t="s">
        <v>1866</v>
      </c>
    </row>
    <row r="845" spans="2:12" x14ac:dyDescent="0.2">
      <c r="B845" s="116" t="s">
        <v>954</v>
      </c>
      <c r="C845" s="101" t="s">
        <v>955</v>
      </c>
      <c r="D845" s="106">
        <v>1.85</v>
      </c>
      <c r="E845" s="107">
        <v>0.69689999999999996</v>
      </c>
      <c r="F845" s="107">
        <v>0.84030000000000005</v>
      </c>
      <c r="G845" s="103">
        <v>1</v>
      </c>
      <c r="H845" s="103">
        <v>1</v>
      </c>
      <c r="I845" s="101" t="s">
        <v>48</v>
      </c>
      <c r="J845" s="101" t="s">
        <v>60</v>
      </c>
      <c r="K845" s="102" t="s">
        <v>1865</v>
      </c>
      <c r="L845" s="108" t="s">
        <v>1866</v>
      </c>
    </row>
    <row r="846" spans="2:12" x14ac:dyDescent="0.2">
      <c r="B846" s="105" t="s">
        <v>956</v>
      </c>
      <c r="C846" s="101" t="s">
        <v>955</v>
      </c>
      <c r="D846" s="106">
        <v>2.97</v>
      </c>
      <c r="E846" s="107">
        <v>0.85840000000000005</v>
      </c>
      <c r="F846" s="107">
        <v>1.0350999999999999</v>
      </c>
      <c r="G846" s="103">
        <v>1</v>
      </c>
      <c r="H846" s="103">
        <v>1.52</v>
      </c>
      <c r="I846" s="101" t="s">
        <v>48</v>
      </c>
      <c r="J846" s="101" t="s">
        <v>60</v>
      </c>
      <c r="K846" s="102" t="s">
        <v>1865</v>
      </c>
      <c r="L846" s="108" t="s">
        <v>1866</v>
      </c>
    </row>
    <row r="847" spans="2:12" x14ac:dyDescent="0.2">
      <c r="B847" s="105" t="s">
        <v>957</v>
      </c>
      <c r="C847" s="101" t="s">
        <v>955</v>
      </c>
      <c r="D847" s="106">
        <v>7.12</v>
      </c>
      <c r="E847" s="107">
        <v>1.5592999999999999</v>
      </c>
      <c r="F847" s="107">
        <v>1.8802000000000001</v>
      </c>
      <c r="G847" s="103">
        <v>1</v>
      </c>
      <c r="H847" s="103">
        <v>2.31</v>
      </c>
      <c r="I847" s="101" t="s">
        <v>48</v>
      </c>
      <c r="J847" s="101" t="s">
        <v>60</v>
      </c>
      <c r="K847" s="102" t="s">
        <v>1865</v>
      </c>
      <c r="L847" s="108" t="s">
        <v>1866</v>
      </c>
    </row>
    <row r="848" spans="2:12" x14ac:dyDescent="0.2">
      <c r="B848" s="109" t="s">
        <v>958</v>
      </c>
      <c r="C848" s="110" t="s">
        <v>955</v>
      </c>
      <c r="D848" s="111">
        <v>11.34</v>
      </c>
      <c r="E848" s="112">
        <v>2.7105000000000001</v>
      </c>
      <c r="F848" s="112">
        <v>3.2683</v>
      </c>
      <c r="G848" s="113">
        <v>1</v>
      </c>
      <c r="H848" s="113">
        <v>2.31</v>
      </c>
      <c r="I848" s="110" t="s">
        <v>48</v>
      </c>
      <c r="J848" s="110" t="s">
        <v>60</v>
      </c>
      <c r="K848" s="114" t="s">
        <v>1865</v>
      </c>
      <c r="L848" s="115" t="s">
        <v>1866</v>
      </c>
    </row>
    <row r="849" spans="2:12" x14ac:dyDescent="0.2">
      <c r="B849" s="116" t="s">
        <v>959</v>
      </c>
      <c r="C849" s="101" t="s">
        <v>1867</v>
      </c>
      <c r="D849" s="106">
        <v>2.02</v>
      </c>
      <c r="E849" s="107">
        <v>0.95120000000000005</v>
      </c>
      <c r="F849" s="107">
        <v>1.147</v>
      </c>
      <c r="G849" s="103">
        <v>1</v>
      </c>
      <c r="H849" s="103">
        <v>1</v>
      </c>
      <c r="I849" s="101" t="s">
        <v>48</v>
      </c>
      <c r="J849" s="101" t="s">
        <v>60</v>
      </c>
      <c r="K849" s="102" t="s">
        <v>1865</v>
      </c>
      <c r="L849" s="108" t="s">
        <v>1866</v>
      </c>
    </row>
    <row r="850" spans="2:12" x14ac:dyDescent="0.2">
      <c r="B850" s="105" t="s">
        <v>960</v>
      </c>
      <c r="C850" s="101" t="s">
        <v>1867</v>
      </c>
      <c r="D850" s="106">
        <v>4.3899999999999997</v>
      </c>
      <c r="E850" s="107">
        <v>1.2089000000000001</v>
      </c>
      <c r="F850" s="107">
        <v>1.4577</v>
      </c>
      <c r="G850" s="103">
        <v>1</v>
      </c>
      <c r="H850" s="103">
        <v>1.52</v>
      </c>
      <c r="I850" s="101" t="s">
        <v>48</v>
      </c>
      <c r="J850" s="101" t="s">
        <v>60</v>
      </c>
      <c r="K850" s="102" t="s">
        <v>1865</v>
      </c>
      <c r="L850" s="108" t="s">
        <v>1866</v>
      </c>
    </row>
    <row r="851" spans="2:12" x14ac:dyDescent="0.2">
      <c r="B851" s="105" t="s">
        <v>961</v>
      </c>
      <c r="C851" s="101" t="s">
        <v>1867</v>
      </c>
      <c r="D851" s="106">
        <v>8.09</v>
      </c>
      <c r="E851" s="107">
        <v>1.8140000000000001</v>
      </c>
      <c r="F851" s="107">
        <v>2.1873</v>
      </c>
      <c r="G851" s="103">
        <v>1</v>
      </c>
      <c r="H851" s="103">
        <v>2.31</v>
      </c>
      <c r="I851" s="101" t="s">
        <v>48</v>
      </c>
      <c r="J851" s="101" t="s">
        <v>60</v>
      </c>
      <c r="K851" s="102" t="s">
        <v>1865</v>
      </c>
      <c r="L851" s="108" t="s">
        <v>1866</v>
      </c>
    </row>
    <row r="852" spans="2:12" x14ac:dyDescent="0.2">
      <c r="B852" s="109" t="s">
        <v>962</v>
      </c>
      <c r="C852" s="110" t="s">
        <v>1867</v>
      </c>
      <c r="D852" s="111">
        <v>14.05</v>
      </c>
      <c r="E852" s="112">
        <v>3.3365</v>
      </c>
      <c r="F852" s="112">
        <v>4.0232000000000001</v>
      </c>
      <c r="G852" s="113">
        <v>1</v>
      </c>
      <c r="H852" s="113">
        <v>2.31</v>
      </c>
      <c r="I852" s="110" t="s">
        <v>48</v>
      </c>
      <c r="J852" s="110" t="s">
        <v>60</v>
      </c>
      <c r="K852" s="114" t="s">
        <v>1865</v>
      </c>
      <c r="L852" s="115" t="s">
        <v>1866</v>
      </c>
    </row>
    <row r="853" spans="2:12" x14ac:dyDescent="0.2">
      <c r="B853" s="116" t="s">
        <v>963</v>
      </c>
      <c r="C853" s="101" t="s">
        <v>1868</v>
      </c>
      <c r="D853" s="106">
        <v>1.59</v>
      </c>
      <c r="E853" s="107">
        <v>1.0828</v>
      </c>
      <c r="F853" s="107">
        <v>1.3056000000000001</v>
      </c>
      <c r="G853" s="103">
        <v>1</v>
      </c>
      <c r="H853" s="103">
        <v>1</v>
      </c>
      <c r="I853" s="101" t="s">
        <v>48</v>
      </c>
      <c r="J853" s="101" t="s">
        <v>60</v>
      </c>
      <c r="K853" s="102" t="s">
        <v>1865</v>
      </c>
      <c r="L853" s="108" t="s">
        <v>1866</v>
      </c>
    </row>
    <row r="854" spans="2:12" x14ac:dyDescent="0.2">
      <c r="B854" s="105" t="s">
        <v>964</v>
      </c>
      <c r="C854" s="101" t="s">
        <v>1868</v>
      </c>
      <c r="D854" s="106">
        <v>1.67</v>
      </c>
      <c r="E854" s="107">
        <v>1.2593000000000001</v>
      </c>
      <c r="F854" s="107">
        <v>1.5185</v>
      </c>
      <c r="G854" s="103">
        <v>1</v>
      </c>
      <c r="H854" s="103">
        <v>1.52</v>
      </c>
      <c r="I854" s="101" t="s">
        <v>48</v>
      </c>
      <c r="J854" s="101" t="s">
        <v>60</v>
      </c>
      <c r="K854" s="102" t="s">
        <v>1865</v>
      </c>
      <c r="L854" s="108" t="s">
        <v>1866</v>
      </c>
    </row>
    <row r="855" spans="2:12" x14ac:dyDescent="0.2">
      <c r="B855" s="105" t="s">
        <v>965</v>
      </c>
      <c r="C855" s="101" t="s">
        <v>1868</v>
      </c>
      <c r="D855" s="106">
        <v>3.6</v>
      </c>
      <c r="E855" s="107">
        <v>1.5528</v>
      </c>
      <c r="F855" s="107">
        <v>1.8724000000000001</v>
      </c>
      <c r="G855" s="103">
        <v>1</v>
      </c>
      <c r="H855" s="103">
        <v>2.31</v>
      </c>
      <c r="I855" s="101" t="s">
        <v>48</v>
      </c>
      <c r="J855" s="101" t="s">
        <v>60</v>
      </c>
      <c r="K855" s="102" t="s">
        <v>1865</v>
      </c>
      <c r="L855" s="108" t="s">
        <v>1866</v>
      </c>
    </row>
    <row r="856" spans="2:12" x14ac:dyDescent="0.2">
      <c r="B856" s="109" t="s">
        <v>966</v>
      </c>
      <c r="C856" s="110" t="s">
        <v>1868</v>
      </c>
      <c r="D856" s="111">
        <v>15.02</v>
      </c>
      <c r="E856" s="112">
        <v>3.4380000000000002</v>
      </c>
      <c r="F856" s="112">
        <v>4.1456</v>
      </c>
      <c r="G856" s="113">
        <v>1</v>
      </c>
      <c r="H856" s="113">
        <v>2.31</v>
      </c>
      <c r="I856" s="110" t="s">
        <v>48</v>
      </c>
      <c r="J856" s="110" t="s">
        <v>60</v>
      </c>
      <c r="K856" s="114" t="s">
        <v>1865</v>
      </c>
      <c r="L856" s="115" t="s">
        <v>1866</v>
      </c>
    </row>
    <row r="857" spans="2:12" x14ac:dyDescent="0.2">
      <c r="B857" s="116" t="s">
        <v>967</v>
      </c>
      <c r="C857" s="101" t="s">
        <v>968</v>
      </c>
      <c r="D857" s="106">
        <v>2.9</v>
      </c>
      <c r="E857" s="107">
        <v>0.66739999999999999</v>
      </c>
      <c r="F857" s="107">
        <v>0.80479999999999996</v>
      </c>
      <c r="G857" s="103">
        <v>1</v>
      </c>
      <c r="H857" s="103">
        <v>1</v>
      </c>
      <c r="I857" s="101" t="s">
        <v>48</v>
      </c>
      <c r="J857" s="101" t="s">
        <v>60</v>
      </c>
      <c r="K857" s="102" t="s">
        <v>1865</v>
      </c>
      <c r="L857" s="108" t="s">
        <v>1866</v>
      </c>
    </row>
    <row r="858" spans="2:12" x14ac:dyDescent="0.2">
      <c r="B858" s="105" t="s">
        <v>969</v>
      </c>
      <c r="C858" s="101" t="s">
        <v>968</v>
      </c>
      <c r="D858" s="106">
        <v>4.12</v>
      </c>
      <c r="E858" s="107">
        <v>0.69930000000000003</v>
      </c>
      <c r="F858" s="107">
        <v>0.84319999999999995</v>
      </c>
      <c r="G858" s="103">
        <v>1</v>
      </c>
      <c r="H858" s="103">
        <v>1.52</v>
      </c>
      <c r="I858" s="101" t="s">
        <v>48</v>
      </c>
      <c r="J858" s="101" t="s">
        <v>60</v>
      </c>
      <c r="K858" s="102" t="s">
        <v>1865</v>
      </c>
      <c r="L858" s="108" t="s">
        <v>1866</v>
      </c>
    </row>
    <row r="859" spans="2:12" x14ac:dyDescent="0.2">
      <c r="B859" s="105" t="s">
        <v>970</v>
      </c>
      <c r="C859" s="101" t="s">
        <v>968</v>
      </c>
      <c r="D859" s="106">
        <v>6.33</v>
      </c>
      <c r="E859" s="107">
        <v>1.0516000000000001</v>
      </c>
      <c r="F859" s="107">
        <v>1.268</v>
      </c>
      <c r="G859" s="103">
        <v>1</v>
      </c>
      <c r="H859" s="103">
        <v>2.31</v>
      </c>
      <c r="I859" s="101" t="s">
        <v>48</v>
      </c>
      <c r="J859" s="101" t="s">
        <v>60</v>
      </c>
      <c r="K859" s="102" t="s">
        <v>1865</v>
      </c>
      <c r="L859" s="108" t="s">
        <v>1866</v>
      </c>
    </row>
    <row r="860" spans="2:12" x14ac:dyDescent="0.2">
      <c r="B860" s="109" t="s">
        <v>971</v>
      </c>
      <c r="C860" s="110" t="s">
        <v>968</v>
      </c>
      <c r="D860" s="111">
        <v>12.4</v>
      </c>
      <c r="E860" s="112">
        <v>2.1065</v>
      </c>
      <c r="F860" s="112">
        <v>2.54</v>
      </c>
      <c r="G860" s="113">
        <v>1</v>
      </c>
      <c r="H860" s="113">
        <v>2.31</v>
      </c>
      <c r="I860" s="110" t="s">
        <v>48</v>
      </c>
      <c r="J860" s="110" t="s">
        <v>60</v>
      </c>
      <c r="K860" s="114" t="s">
        <v>1865</v>
      </c>
      <c r="L860" s="115" t="s">
        <v>1866</v>
      </c>
    </row>
    <row r="861" spans="2:12" x14ac:dyDescent="0.2">
      <c r="B861" s="116" t="s">
        <v>972</v>
      </c>
      <c r="C861" s="101" t="s">
        <v>973</v>
      </c>
      <c r="D861" s="106">
        <v>2.59</v>
      </c>
      <c r="E861" s="107">
        <v>0.45219999999999999</v>
      </c>
      <c r="F861" s="107">
        <v>0.54530000000000001</v>
      </c>
      <c r="G861" s="103">
        <v>1</v>
      </c>
      <c r="H861" s="103">
        <v>1</v>
      </c>
      <c r="I861" s="101" t="s">
        <v>48</v>
      </c>
      <c r="J861" s="101" t="s">
        <v>60</v>
      </c>
      <c r="K861" s="102" t="s">
        <v>1865</v>
      </c>
      <c r="L861" s="108" t="s">
        <v>1866</v>
      </c>
    </row>
    <row r="862" spans="2:12" x14ac:dyDescent="0.2">
      <c r="B862" s="105" t="s">
        <v>974</v>
      </c>
      <c r="C862" s="101" t="s">
        <v>973</v>
      </c>
      <c r="D862" s="106">
        <v>3.57</v>
      </c>
      <c r="E862" s="107">
        <v>0.5867</v>
      </c>
      <c r="F862" s="107">
        <v>0.70740000000000003</v>
      </c>
      <c r="G862" s="103">
        <v>1</v>
      </c>
      <c r="H862" s="103">
        <v>1.52</v>
      </c>
      <c r="I862" s="101" t="s">
        <v>48</v>
      </c>
      <c r="J862" s="101" t="s">
        <v>60</v>
      </c>
      <c r="K862" s="102" t="s">
        <v>1865</v>
      </c>
      <c r="L862" s="108" t="s">
        <v>1866</v>
      </c>
    </row>
    <row r="863" spans="2:12" x14ac:dyDescent="0.2">
      <c r="B863" s="105" t="s">
        <v>975</v>
      </c>
      <c r="C863" s="101" t="s">
        <v>973</v>
      </c>
      <c r="D863" s="106">
        <v>5.57</v>
      </c>
      <c r="E863" s="107">
        <v>0.88119999999999998</v>
      </c>
      <c r="F863" s="107">
        <v>1.0626</v>
      </c>
      <c r="G863" s="103">
        <v>1</v>
      </c>
      <c r="H863" s="103">
        <v>2.31</v>
      </c>
      <c r="I863" s="101" t="s">
        <v>48</v>
      </c>
      <c r="J863" s="101" t="s">
        <v>60</v>
      </c>
      <c r="K863" s="102" t="s">
        <v>1865</v>
      </c>
      <c r="L863" s="108" t="s">
        <v>1866</v>
      </c>
    </row>
    <row r="864" spans="2:12" x14ac:dyDescent="0.2">
      <c r="B864" s="109" t="s">
        <v>976</v>
      </c>
      <c r="C864" s="110" t="s">
        <v>973</v>
      </c>
      <c r="D864" s="111">
        <v>10.71</v>
      </c>
      <c r="E864" s="112">
        <v>1.7544999999999999</v>
      </c>
      <c r="F864" s="112">
        <v>2.1156000000000001</v>
      </c>
      <c r="G864" s="113">
        <v>1</v>
      </c>
      <c r="H864" s="113">
        <v>2.31</v>
      </c>
      <c r="I864" s="110" t="s">
        <v>48</v>
      </c>
      <c r="J864" s="110" t="s">
        <v>60</v>
      </c>
      <c r="K864" s="114" t="s">
        <v>1865</v>
      </c>
      <c r="L864" s="115" t="s">
        <v>1866</v>
      </c>
    </row>
    <row r="865" spans="2:12" x14ac:dyDescent="0.2">
      <c r="B865" s="116" t="s">
        <v>977</v>
      </c>
      <c r="C865" s="101" t="s">
        <v>1869</v>
      </c>
      <c r="D865" s="106">
        <v>2.46</v>
      </c>
      <c r="E865" s="107">
        <v>1.1718999999999999</v>
      </c>
      <c r="F865" s="107">
        <v>1.4131</v>
      </c>
      <c r="G865" s="103">
        <v>1</v>
      </c>
      <c r="H865" s="103">
        <v>1</v>
      </c>
      <c r="I865" s="101" t="s">
        <v>48</v>
      </c>
      <c r="J865" s="101" t="s">
        <v>60</v>
      </c>
      <c r="K865" s="102" t="s">
        <v>1870</v>
      </c>
      <c r="L865" s="108" t="s">
        <v>1871</v>
      </c>
    </row>
    <row r="866" spans="2:12" x14ac:dyDescent="0.2">
      <c r="B866" s="105" t="s">
        <v>978</v>
      </c>
      <c r="C866" s="101" t="s">
        <v>1869</v>
      </c>
      <c r="D866" s="106">
        <v>3.48</v>
      </c>
      <c r="E866" s="107">
        <v>1.389</v>
      </c>
      <c r="F866" s="107">
        <v>1.6749000000000001</v>
      </c>
      <c r="G866" s="103">
        <v>1</v>
      </c>
      <c r="H866" s="103">
        <v>1.52</v>
      </c>
      <c r="I866" s="101" t="s">
        <v>48</v>
      </c>
      <c r="J866" s="101" t="s">
        <v>60</v>
      </c>
      <c r="K866" s="102" t="s">
        <v>1870</v>
      </c>
      <c r="L866" s="108" t="s">
        <v>1871</v>
      </c>
    </row>
    <row r="867" spans="2:12" x14ac:dyDescent="0.2">
      <c r="B867" s="105" t="s">
        <v>979</v>
      </c>
      <c r="C867" s="101" t="s">
        <v>1869</v>
      </c>
      <c r="D867" s="106">
        <v>7.59</v>
      </c>
      <c r="E867" s="107">
        <v>2.4403000000000001</v>
      </c>
      <c r="F867" s="107">
        <v>2.9424999999999999</v>
      </c>
      <c r="G867" s="103">
        <v>1</v>
      </c>
      <c r="H867" s="103">
        <v>2.31</v>
      </c>
      <c r="I867" s="101" t="s">
        <v>48</v>
      </c>
      <c r="J867" s="101" t="s">
        <v>60</v>
      </c>
      <c r="K867" s="102" t="s">
        <v>1870</v>
      </c>
      <c r="L867" s="108" t="s">
        <v>1871</v>
      </c>
    </row>
    <row r="868" spans="2:12" x14ac:dyDescent="0.2">
      <c r="B868" s="109" t="s">
        <v>980</v>
      </c>
      <c r="C868" s="110" t="s">
        <v>1869</v>
      </c>
      <c r="D868" s="111">
        <v>15.21</v>
      </c>
      <c r="E868" s="112">
        <v>4.5865999999999998</v>
      </c>
      <c r="F868" s="112">
        <v>5.5305</v>
      </c>
      <c r="G868" s="113">
        <v>1</v>
      </c>
      <c r="H868" s="113">
        <v>2.31</v>
      </c>
      <c r="I868" s="110" t="s">
        <v>48</v>
      </c>
      <c r="J868" s="110" t="s">
        <v>60</v>
      </c>
      <c r="K868" s="114" t="s">
        <v>1870</v>
      </c>
      <c r="L868" s="115" t="s">
        <v>1871</v>
      </c>
    </row>
    <row r="869" spans="2:12" x14ac:dyDescent="0.2">
      <c r="B869" s="116" t="s">
        <v>981</v>
      </c>
      <c r="C869" s="101" t="s">
        <v>1872</v>
      </c>
      <c r="D869" s="106">
        <v>3.09</v>
      </c>
      <c r="E869" s="107">
        <v>1.2155</v>
      </c>
      <c r="F869" s="107">
        <v>1.4657</v>
      </c>
      <c r="G869" s="103">
        <v>1</v>
      </c>
      <c r="H869" s="103">
        <v>1</v>
      </c>
      <c r="I869" s="101" t="s">
        <v>48</v>
      </c>
      <c r="J869" s="101" t="s">
        <v>60</v>
      </c>
      <c r="K869" s="102" t="s">
        <v>1870</v>
      </c>
      <c r="L869" s="108" t="s">
        <v>1871</v>
      </c>
    </row>
    <row r="870" spans="2:12" x14ac:dyDescent="0.2">
      <c r="B870" s="105" t="s">
        <v>982</v>
      </c>
      <c r="C870" s="101" t="s">
        <v>1872</v>
      </c>
      <c r="D870" s="106">
        <v>4.32</v>
      </c>
      <c r="E870" s="107">
        <v>1.4801</v>
      </c>
      <c r="F870" s="107">
        <v>1.7847</v>
      </c>
      <c r="G870" s="103">
        <v>1</v>
      </c>
      <c r="H870" s="103">
        <v>1.52</v>
      </c>
      <c r="I870" s="101" t="s">
        <v>48</v>
      </c>
      <c r="J870" s="101" t="s">
        <v>60</v>
      </c>
      <c r="K870" s="102" t="s">
        <v>1870</v>
      </c>
      <c r="L870" s="108" t="s">
        <v>1871</v>
      </c>
    </row>
    <row r="871" spans="2:12" x14ac:dyDescent="0.2">
      <c r="B871" s="105" t="s">
        <v>983</v>
      </c>
      <c r="C871" s="101" t="s">
        <v>1872</v>
      </c>
      <c r="D871" s="106">
        <v>7.42</v>
      </c>
      <c r="E871" s="107">
        <v>2.206</v>
      </c>
      <c r="F871" s="107">
        <v>2.66</v>
      </c>
      <c r="G871" s="103">
        <v>1</v>
      </c>
      <c r="H871" s="103">
        <v>2.31</v>
      </c>
      <c r="I871" s="101" t="s">
        <v>48</v>
      </c>
      <c r="J871" s="101" t="s">
        <v>60</v>
      </c>
      <c r="K871" s="102" t="s">
        <v>1870</v>
      </c>
      <c r="L871" s="108" t="s">
        <v>1871</v>
      </c>
    </row>
    <row r="872" spans="2:12" x14ac:dyDescent="0.2">
      <c r="B872" s="109" t="s">
        <v>984</v>
      </c>
      <c r="C872" s="110" t="s">
        <v>1872</v>
      </c>
      <c r="D872" s="111">
        <v>15.67</v>
      </c>
      <c r="E872" s="112">
        <v>4.3703000000000003</v>
      </c>
      <c r="F872" s="112">
        <v>5.2697000000000003</v>
      </c>
      <c r="G872" s="113">
        <v>1</v>
      </c>
      <c r="H872" s="113">
        <v>2.31</v>
      </c>
      <c r="I872" s="110" t="s">
        <v>48</v>
      </c>
      <c r="J872" s="110" t="s">
        <v>60</v>
      </c>
      <c r="K872" s="114" t="s">
        <v>1870</v>
      </c>
      <c r="L872" s="115" t="s">
        <v>1871</v>
      </c>
    </row>
    <row r="873" spans="2:12" x14ac:dyDescent="0.2">
      <c r="B873" s="116" t="s">
        <v>985</v>
      </c>
      <c r="C873" s="101" t="s">
        <v>1873</v>
      </c>
      <c r="D873" s="106">
        <v>2.2200000000000002</v>
      </c>
      <c r="E873" s="107">
        <v>1.1718999999999999</v>
      </c>
      <c r="F873" s="107">
        <v>1.4131</v>
      </c>
      <c r="G873" s="103">
        <v>1</v>
      </c>
      <c r="H873" s="103">
        <v>1</v>
      </c>
      <c r="I873" s="101" t="s">
        <v>48</v>
      </c>
      <c r="J873" s="101" t="s">
        <v>60</v>
      </c>
      <c r="K873" s="102" t="s">
        <v>1870</v>
      </c>
      <c r="L873" s="108" t="s">
        <v>1871</v>
      </c>
    </row>
    <row r="874" spans="2:12" x14ac:dyDescent="0.2">
      <c r="B874" s="105" t="s">
        <v>986</v>
      </c>
      <c r="C874" s="101" t="s">
        <v>1873</v>
      </c>
      <c r="D874" s="106">
        <v>3.11</v>
      </c>
      <c r="E874" s="107">
        <v>1.3192999999999999</v>
      </c>
      <c r="F874" s="107">
        <v>1.5908</v>
      </c>
      <c r="G874" s="103">
        <v>1</v>
      </c>
      <c r="H874" s="103">
        <v>1.52</v>
      </c>
      <c r="I874" s="101" t="s">
        <v>48</v>
      </c>
      <c r="J874" s="101" t="s">
        <v>60</v>
      </c>
      <c r="K874" s="102" t="s">
        <v>1870</v>
      </c>
      <c r="L874" s="108" t="s">
        <v>1871</v>
      </c>
    </row>
    <row r="875" spans="2:12" x14ac:dyDescent="0.2">
      <c r="B875" s="105" t="s">
        <v>987</v>
      </c>
      <c r="C875" s="101" t="s">
        <v>1873</v>
      </c>
      <c r="D875" s="106">
        <v>7.12</v>
      </c>
      <c r="E875" s="107">
        <v>2.2111000000000001</v>
      </c>
      <c r="F875" s="107">
        <v>2.6661999999999999</v>
      </c>
      <c r="G875" s="103">
        <v>1</v>
      </c>
      <c r="H875" s="103">
        <v>2.31</v>
      </c>
      <c r="I875" s="101" t="s">
        <v>48</v>
      </c>
      <c r="J875" s="101" t="s">
        <v>60</v>
      </c>
      <c r="K875" s="102" t="s">
        <v>1870</v>
      </c>
      <c r="L875" s="108" t="s">
        <v>1871</v>
      </c>
    </row>
    <row r="876" spans="2:12" x14ac:dyDescent="0.2">
      <c r="B876" s="109" t="s">
        <v>988</v>
      </c>
      <c r="C876" s="110" t="s">
        <v>1873</v>
      </c>
      <c r="D876" s="111">
        <v>14.32</v>
      </c>
      <c r="E876" s="112">
        <v>3.8658000000000001</v>
      </c>
      <c r="F876" s="112">
        <v>4.6614000000000004</v>
      </c>
      <c r="G876" s="113">
        <v>1</v>
      </c>
      <c r="H876" s="113">
        <v>2.31</v>
      </c>
      <c r="I876" s="110" t="s">
        <v>48</v>
      </c>
      <c r="J876" s="110" t="s">
        <v>60</v>
      </c>
      <c r="K876" s="114" t="s">
        <v>1870</v>
      </c>
      <c r="L876" s="115" t="s">
        <v>1871</v>
      </c>
    </row>
    <row r="877" spans="2:12" x14ac:dyDescent="0.2">
      <c r="B877" s="116" t="s">
        <v>989</v>
      </c>
      <c r="C877" s="101" t="s">
        <v>1874</v>
      </c>
      <c r="D877" s="106">
        <v>1.94</v>
      </c>
      <c r="E877" s="107">
        <v>0.87280000000000002</v>
      </c>
      <c r="F877" s="107">
        <v>1.0524</v>
      </c>
      <c r="G877" s="103">
        <v>1</v>
      </c>
      <c r="H877" s="103">
        <v>1</v>
      </c>
      <c r="I877" s="101" t="s">
        <v>48</v>
      </c>
      <c r="J877" s="101" t="s">
        <v>60</v>
      </c>
      <c r="K877" s="102" t="s">
        <v>1870</v>
      </c>
      <c r="L877" s="108" t="s">
        <v>1871</v>
      </c>
    </row>
    <row r="878" spans="2:12" x14ac:dyDescent="0.2">
      <c r="B878" s="105" t="s">
        <v>990</v>
      </c>
      <c r="C878" s="101" t="s">
        <v>1874</v>
      </c>
      <c r="D878" s="106">
        <v>2.69</v>
      </c>
      <c r="E878" s="107">
        <v>1.0373000000000001</v>
      </c>
      <c r="F878" s="107">
        <v>1.2507999999999999</v>
      </c>
      <c r="G878" s="103">
        <v>1</v>
      </c>
      <c r="H878" s="103">
        <v>1.52</v>
      </c>
      <c r="I878" s="101" t="s">
        <v>48</v>
      </c>
      <c r="J878" s="101" t="s">
        <v>60</v>
      </c>
      <c r="K878" s="102" t="s">
        <v>1870</v>
      </c>
      <c r="L878" s="108" t="s">
        <v>1871</v>
      </c>
    </row>
    <row r="879" spans="2:12" x14ac:dyDescent="0.2">
      <c r="B879" s="105" t="s">
        <v>991</v>
      </c>
      <c r="C879" s="101" t="s">
        <v>1874</v>
      </c>
      <c r="D879" s="106">
        <v>5.73</v>
      </c>
      <c r="E879" s="107">
        <v>1.6947000000000001</v>
      </c>
      <c r="F879" s="107">
        <v>2.0434999999999999</v>
      </c>
      <c r="G879" s="103">
        <v>1</v>
      </c>
      <c r="H879" s="103">
        <v>2.31</v>
      </c>
      <c r="I879" s="101" t="s">
        <v>48</v>
      </c>
      <c r="J879" s="101" t="s">
        <v>60</v>
      </c>
      <c r="K879" s="102" t="s">
        <v>1870</v>
      </c>
      <c r="L879" s="108" t="s">
        <v>1871</v>
      </c>
    </row>
    <row r="880" spans="2:12" x14ac:dyDescent="0.2">
      <c r="B880" s="109" t="s">
        <v>992</v>
      </c>
      <c r="C880" s="110" t="s">
        <v>1874</v>
      </c>
      <c r="D880" s="111">
        <v>11.82</v>
      </c>
      <c r="E880" s="112">
        <v>2.9784000000000002</v>
      </c>
      <c r="F880" s="112">
        <v>3.5914000000000001</v>
      </c>
      <c r="G880" s="113">
        <v>1</v>
      </c>
      <c r="H880" s="113">
        <v>2.31</v>
      </c>
      <c r="I880" s="110" t="s">
        <v>48</v>
      </c>
      <c r="J880" s="110" t="s">
        <v>60</v>
      </c>
      <c r="K880" s="114" t="s">
        <v>1870</v>
      </c>
      <c r="L880" s="115" t="s">
        <v>1871</v>
      </c>
    </row>
    <row r="881" spans="2:12" x14ac:dyDescent="0.2">
      <c r="B881" s="116" t="s">
        <v>993</v>
      </c>
      <c r="C881" s="101" t="s">
        <v>994</v>
      </c>
      <c r="D881" s="106">
        <v>1.51</v>
      </c>
      <c r="E881" s="107">
        <v>0.73240000000000005</v>
      </c>
      <c r="F881" s="107">
        <v>0.8831</v>
      </c>
      <c r="G881" s="103">
        <v>1</v>
      </c>
      <c r="H881" s="103">
        <v>1</v>
      </c>
      <c r="I881" s="101" t="s">
        <v>48</v>
      </c>
      <c r="J881" s="101" t="s">
        <v>60</v>
      </c>
      <c r="K881" s="102" t="s">
        <v>1870</v>
      </c>
      <c r="L881" s="108" t="s">
        <v>1871</v>
      </c>
    </row>
    <row r="882" spans="2:12" x14ac:dyDescent="0.2">
      <c r="B882" s="105" t="s">
        <v>995</v>
      </c>
      <c r="C882" s="101" t="s">
        <v>994</v>
      </c>
      <c r="D882" s="106">
        <v>2.09</v>
      </c>
      <c r="E882" s="107">
        <v>1.1181000000000001</v>
      </c>
      <c r="F882" s="107">
        <v>1.3482000000000001</v>
      </c>
      <c r="G882" s="103">
        <v>1</v>
      </c>
      <c r="H882" s="103">
        <v>1.52</v>
      </c>
      <c r="I882" s="101" t="s">
        <v>48</v>
      </c>
      <c r="J882" s="101" t="s">
        <v>60</v>
      </c>
      <c r="K882" s="102" t="s">
        <v>1870</v>
      </c>
      <c r="L882" s="108" t="s">
        <v>1871</v>
      </c>
    </row>
    <row r="883" spans="2:12" x14ac:dyDescent="0.2">
      <c r="B883" s="105" t="s">
        <v>996</v>
      </c>
      <c r="C883" s="101" t="s">
        <v>994</v>
      </c>
      <c r="D883" s="106">
        <v>6.05</v>
      </c>
      <c r="E883" s="107">
        <v>1.7294</v>
      </c>
      <c r="F883" s="107">
        <v>2.0853000000000002</v>
      </c>
      <c r="G883" s="103">
        <v>1</v>
      </c>
      <c r="H883" s="103">
        <v>2.31</v>
      </c>
      <c r="I883" s="101" t="s">
        <v>48</v>
      </c>
      <c r="J883" s="101" t="s">
        <v>60</v>
      </c>
      <c r="K883" s="102" t="s">
        <v>1870</v>
      </c>
      <c r="L883" s="108" t="s">
        <v>1871</v>
      </c>
    </row>
    <row r="884" spans="2:12" x14ac:dyDescent="0.2">
      <c r="B884" s="109" t="s">
        <v>997</v>
      </c>
      <c r="C884" s="110" t="s">
        <v>994</v>
      </c>
      <c r="D884" s="111">
        <v>15.75</v>
      </c>
      <c r="E884" s="112">
        <v>4.6048999999999998</v>
      </c>
      <c r="F884" s="112">
        <v>5.5526</v>
      </c>
      <c r="G884" s="113">
        <v>1</v>
      </c>
      <c r="H884" s="113">
        <v>2.31</v>
      </c>
      <c r="I884" s="110" t="s">
        <v>48</v>
      </c>
      <c r="J884" s="110" t="s">
        <v>60</v>
      </c>
      <c r="K884" s="114" t="s">
        <v>1870</v>
      </c>
      <c r="L884" s="115" t="s">
        <v>1871</v>
      </c>
    </row>
    <row r="885" spans="2:12" x14ac:dyDescent="0.2">
      <c r="B885" s="116" t="s">
        <v>998</v>
      </c>
      <c r="C885" s="101" t="s">
        <v>1875</v>
      </c>
      <c r="D885" s="106">
        <v>2.0299999999999998</v>
      </c>
      <c r="E885" s="107">
        <v>0.67759999999999998</v>
      </c>
      <c r="F885" s="107">
        <v>0.81710000000000005</v>
      </c>
      <c r="G885" s="103">
        <v>1</v>
      </c>
      <c r="H885" s="103">
        <v>1</v>
      </c>
      <c r="I885" s="101" t="s">
        <v>48</v>
      </c>
      <c r="J885" s="101" t="s">
        <v>60</v>
      </c>
      <c r="K885" s="102" t="s">
        <v>1870</v>
      </c>
      <c r="L885" s="108" t="s">
        <v>1871</v>
      </c>
    </row>
    <row r="886" spans="2:12" x14ac:dyDescent="0.2">
      <c r="B886" s="105" t="s">
        <v>999</v>
      </c>
      <c r="C886" s="101" t="s">
        <v>1875</v>
      </c>
      <c r="D886" s="106">
        <v>3.1</v>
      </c>
      <c r="E886" s="107">
        <v>0.83140000000000003</v>
      </c>
      <c r="F886" s="107">
        <v>1.0024999999999999</v>
      </c>
      <c r="G886" s="103">
        <v>1</v>
      </c>
      <c r="H886" s="103">
        <v>1.52</v>
      </c>
      <c r="I886" s="101" t="s">
        <v>48</v>
      </c>
      <c r="J886" s="101" t="s">
        <v>60</v>
      </c>
      <c r="K886" s="102" t="s">
        <v>1870</v>
      </c>
      <c r="L886" s="108" t="s">
        <v>1871</v>
      </c>
    </row>
    <row r="887" spans="2:12" x14ac:dyDescent="0.2">
      <c r="B887" s="105" t="s">
        <v>1000</v>
      </c>
      <c r="C887" s="101" t="s">
        <v>1875</v>
      </c>
      <c r="D887" s="106">
        <v>6.38</v>
      </c>
      <c r="E887" s="107">
        <v>1.3203</v>
      </c>
      <c r="F887" s="107">
        <v>1.5920000000000001</v>
      </c>
      <c r="G887" s="103">
        <v>1</v>
      </c>
      <c r="H887" s="103">
        <v>2.31</v>
      </c>
      <c r="I887" s="101" t="s">
        <v>48</v>
      </c>
      <c r="J887" s="101" t="s">
        <v>60</v>
      </c>
      <c r="K887" s="102" t="s">
        <v>1870</v>
      </c>
      <c r="L887" s="108" t="s">
        <v>1871</v>
      </c>
    </row>
    <row r="888" spans="2:12" x14ac:dyDescent="0.2">
      <c r="B888" s="109" t="s">
        <v>1001</v>
      </c>
      <c r="C888" s="110" t="s">
        <v>1875</v>
      </c>
      <c r="D888" s="111">
        <v>12.4</v>
      </c>
      <c r="E888" s="112">
        <v>2.3267000000000002</v>
      </c>
      <c r="F888" s="112">
        <v>2.8054999999999999</v>
      </c>
      <c r="G888" s="113">
        <v>1</v>
      </c>
      <c r="H888" s="113">
        <v>2.31</v>
      </c>
      <c r="I888" s="110" t="s">
        <v>48</v>
      </c>
      <c r="J888" s="110" t="s">
        <v>60</v>
      </c>
      <c r="K888" s="114" t="s">
        <v>1870</v>
      </c>
      <c r="L888" s="115" t="s">
        <v>1871</v>
      </c>
    </row>
    <row r="889" spans="2:12" x14ac:dyDescent="0.2">
      <c r="B889" s="116" t="s">
        <v>1002</v>
      </c>
      <c r="C889" s="101" t="s">
        <v>1876</v>
      </c>
      <c r="D889" s="106">
        <v>2.15</v>
      </c>
      <c r="E889" s="107">
        <v>0.80769999999999997</v>
      </c>
      <c r="F889" s="107">
        <v>0.97389999999999999</v>
      </c>
      <c r="G889" s="103">
        <v>1</v>
      </c>
      <c r="H889" s="103">
        <v>1</v>
      </c>
      <c r="I889" s="101" t="s">
        <v>48</v>
      </c>
      <c r="J889" s="101" t="s">
        <v>60</v>
      </c>
      <c r="K889" s="102" t="s">
        <v>1870</v>
      </c>
      <c r="L889" s="108" t="s">
        <v>1871</v>
      </c>
    </row>
    <row r="890" spans="2:12" x14ac:dyDescent="0.2">
      <c r="B890" s="105" t="s">
        <v>1003</v>
      </c>
      <c r="C890" s="101" t="s">
        <v>1876</v>
      </c>
      <c r="D890" s="106">
        <v>3.94</v>
      </c>
      <c r="E890" s="107">
        <v>1.1521999999999999</v>
      </c>
      <c r="F890" s="107">
        <v>1.3893</v>
      </c>
      <c r="G890" s="103">
        <v>1</v>
      </c>
      <c r="H890" s="103">
        <v>1.52</v>
      </c>
      <c r="I890" s="101" t="s">
        <v>48</v>
      </c>
      <c r="J890" s="101" t="s">
        <v>60</v>
      </c>
      <c r="K890" s="102" t="s">
        <v>1870</v>
      </c>
      <c r="L890" s="108" t="s">
        <v>1871</v>
      </c>
    </row>
    <row r="891" spans="2:12" x14ac:dyDescent="0.2">
      <c r="B891" s="105" t="s">
        <v>1004</v>
      </c>
      <c r="C891" s="101" t="s">
        <v>1876</v>
      </c>
      <c r="D891" s="106">
        <v>8.27</v>
      </c>
      <c r="E891" s="107">
        <v>2.0236999999999998</v>
      </c>
      <c r="F891" s="107">
        <v>2.4401999999999999</v>
      </c>
      <c r="G891" s="103">
        <v>1</v>
      </c>
      <c r="H891" s="103">
        <v>2.31</v>
      </c>
      <c r="I891" s="101" t="s">
        <v>48</v>
      </c>
      <c r="J891" s="101" t="s">
        <v>60</v>
      </c>
      <c r="K891" s="102" t="s">
        <v>1870</v>
      </c>
      <c r="L891" s="108" t="s">
        <v>1871</v>
      </c>
    </row>
    <row r="892" spans="2:12" x14ac:dyDescent="0.2">
      <c r="B892" s="109" t="s">
        <v>1005</v>
      </c>
      <c r="C892" s="110" t="s">
        <v>1876</v>
      </c>
      <c r="D892" s="111">
        <v>15.9</v>
      </c>
      <c r="E892" s="112">
        <v>4.2728000000000002</v>
      </c>
      <c r="F892" s="112">
        <v>5.1521999999999997</v>
      </c>
      <c r="G892" s="113">
        <v>1</v>
      </c>
      <c r="H892" s="113">
        <v>2.31</v>
      </c>
      <c r="I892" s="110" t="s">
        <v>48</v>
      </c>
      <c r="J892" s="110" t="s">
        <v>60</v>
      </c>
      <c r="K892" s="114" t="s">
        <v>1870</v>
      </c>
      <c r="L892" s="115" t="s">
        <v>1871</v>
      </c>
    </row>
    <row r="893" spans="2:12" x14ac:dyDescent="0.2">
      <c r="B893" s="116" t="s">
        <v>1006</v>
      </c>
      <c r="C893" s="101" t="s">
        <v>1877</v>
      </c>
      <c r="D893" s="106">
        <v>2</v>
      </c>
      <c r="E893" s="107">
        <v>0.83040000000000003</v>
      </c>
      <c r="F893" s="107">
        <v>1.0013000000000001</v>
      </c>
      <c r="G893" s="103">
        <v>1</v>
      </c>
      <c r="H893" s="103">
        <v>1</v>
      </c>
      <c r="I893" s="101" t="s">
        <v>48</v>
      </c>
      <c r="J893" s="101" t="s">
        <v>60</v>
      </c>
      <c r="K893" s="102" t="s">
        <v>1870</v>
      </c>
      <c r="L893" s="108" t="s">
        <v>1871</v>
      </c>
    </row>
    <row r="894" spans="2:12" x14ac:dyDescent="0.2">
      <c r="B894" s="105" t="s">
        <v>1007</v>
      </c>
      <c r="C894" s="101" t="s">
        <v>1877</v>
      </c>
      <c r="D894" s="106">
        <v>2.77</v>
      </c>
      <c r="E894" s="107">
        <v>1.0844</v>
      </c>
      <c r="F894" s="107">
        <v>1.3076000000000001</v>
      </c>
      <c r="G894" s="103">
        <v>1</v>
      </c>
      <c r="H894" s="103">
        <v>1.52</v>
      </c>
      <c r="I894" s="101" t="s">
        <v>48</v>
      </c>
      <c r="J894" s="101" t="s">
        <v>60</v>
      </c>
      <c r="K894" s="102" t="s">
        <v>1870</v>
      </c>
      <c r="L894" s="108" t="s">
        <v>1871</v>
      </c>
    </row>
    <row r="895" spans="2:12" x14ac:dyDescent="0.2">
      <c r="B895" s="105" t="s">
        <v>1008</v>
      </c>
      <c r="C895" s="101" t="s">
        <v>1877</v>
      </c>
      <c r="D895" s="106">
        <v>5.78</v>
      </c>
      <c r="E895" s="107">
        <v>1.8609</v>
      </c>
      <c r="F895" s="107">
        <v>2.2439</v>
      </c>
      <c r="G895" s="103">
        <v>1</v>
      </c>
      <c r="H895" s="103">
        <v>2.31</v>
      </c>
      <c r="I895" s="101" t="s">
        <v>48</v>
      </c>
      <c r="J895" s="101" t="s">
        <v>60</v>
      </c>
      <c r="K895" s="102" t="s">
        <v>1870</v>
      </c>
      <c r="L895" s="108" t="s">
        <v>1871</v>
      </c>
    </row>
    <row r="896" spans="2:12" x14ac:dyDescent="0.2">
      <c r="B896" s="109" t="s">
        <v>1009</v>
      </c>
      <c r="C896" s="110" t="s">
        <v>1877</v>
      </c>
      <c r="D896" s="111">
        <v>12.25</v>
      </c>
      <c r="E896" s="112">
        <v>3.6189</v>
      </c>
      <c r="F896" s="112">
        <v>4.3636999999999997</v>
      </c>
      <c r="G896" s="113">
        <v>1</v>
      </c>
      <c r="H896" s="113">
        <v>2.31</v>
      </c>
      <c r="I896" s="110" t="s">
        <v>48</v>
      </c>
      <c r="J896" s="110" t="s">
        <v>60</v>
      </c>
      <c r="K896" s="114" t="s">
        <v>1870</v>
      </c>
      <c r="L896" s="115" t="s">
        <v>1871</v>
      </c>
    </row>
    <row r="897" spans="2:12" x14ac:dyDescent="0.2">
      <c r="B897" s="116" t="s">
        <v>1010</v>
      </c>
      <c r="C897" s="101" t="s">
        <v>1011</v>
      </c>
      <c r="D897" s="106">
        <v>2.86</v>
      </c>
      <c r="E897" s="107">
        <v>0.6038</v>
      </c>
      <c r="F897" s="107">
        <v>0.72809999999999997</v>
      </c>
      <c r="G897" s="103">
        <v>1</v>
      </c>
      <c r="H897" s="103">
        <v>1</v>
      </c>
      <c r="I897" s="101" t="s">
        <v>48</v>
      </c>
      <c r="J897" s="101" t="s">
        <v>60</v>
      </c>
      <c r="K897" s="102" t="s">
        <v>1870</v>
      </c>
      <c r="L897" s="108" t="s">
        <v>1871</v>
      </c>
    </row>
    <row r="898" spans="2:12" x14ac:dyDescent="0.2">
      <c r="B898" s="105" t="s">
        <v>1012</v>
      </c>
      <c r="C898" s="101" t="s">
        <v>1011</v>
      </c>
      <c r="D898" s="106">
        <v>3.58</v>
      </c>
      <c r="E898" s="107">
        <v>0.73440000000000005</v>
      </c>
      <c r="F898" s="107">
        <v>0.88549999999999995</v>
      </c>
      <c r="G898" s="103">
        <v>1</v>
      </c>
      <c r="H898" s="103">
        <v>1.52</v>
      </c>
      <c r="I898" s="101" t="s">
        <v>48</v>
      </c>
      <c r="J898" s="101" t="s">
        <v>60</v>
      </c>
      <c r="K898" s="102" t="s">
        <v>1870</v>
      </c>
      <c r="L898" s="108" t="s">
        <v>1871</v>
      </c>
    </row>
    <row r="899" spans="2:12" x14ac:dyDescent="0.2">
      <c r="B899" s="105" t="s">
        <v>1013</v>
      </c>
      <c r="C899" s="101" t="s">
        <v>1011</v>
      </c>
      <c r="D899" s="106">
        <v>6.15</v>
      </c>
      <c r="E899" s="107">
        <v>1.1186</v>
      </c>
      <c r="F899" s="107">
        <v>1.3488</v>
      </c>
      <c r="G899" s="103">
        <v>1</v>
      </c>
      <c r="H899" s="103">
        <v>2.31</v>
      </c>
      <c r="I899" s="101" t="s">
        <v>48</v>
      </c>
      <c r="J899" s="101" t="s">
        <v>60</v>
      </c>
      <c r="K899" s="102" t="s">
        <v>1870</v>
      </c>
      <c r="L899" s="108" t="s">
        <v>1871</v>
      </c>
    </row>
    <row r="900" spans="2:12" x14ac:dyDescent="0.2">
      <c r="B900" s="109" t="s">
        <v>1014</v>
      </c>
      <c r="C900" s="110" t="s">
        <v>1011</v>
      </c>
      <c r="D900" s="111">
        <v>10.220000000000001</v>
      </c>
      <c r="E900" s="112">
        <v>1.9926999999999999</v>
      </c>
      <c r="F900" s="112">
        <v>2.4028</v>
      </c>
      <c r="G900" s="113">
        <v>1</v>
      </c>
      <c r="H900" s="113">
        <v>2.31</v>
      </c>
      <c r="I900" s="110" t="s">
        <v>48</v>
      </c>
      <c r="J900" s="110" t="s">
        <v>60</v>
      </c>
      <c r="K900" s="114" t="s">
        <v>1870</v>
      </c>
      <c r="L900" s="115" t="s">
        <v>1871</v>
      </c>
    </row>
    <row r="901" spans="2:12" x14ac:dyDescent="0.2">
      <c r="B901" s="116" t="s">
        <v>1015</v>
      </c>
      <c r="C901" s="101" t="s">
        <v>1016</v>
      </c>
      <c r="D901" s="106">
        <v>2.57</v>
      </c>
      <c r="E901" s="107">
        <v>0.45190000000000002</v>
      </c>
      <c r="F901" s="107">
        <v>0.54490000000000005</v>
      </c>
      <c r="G901" s="103">
        <v>1</v>
      </c>
      <c r="H901" s="103">
        <v>1</v>
      </c>
      <c r="I901" s="101" t="s">
        <v>48</v>
      </c>
      <c r="J901" s="101" t="s">
        <v>60</v>
      </c>
      <c r="K901" s="102" t="s">
        <v>1870</v>
      </c>
      <c r="L901" s="108" t="s">
        <v>1871</v>
      </c>
    </row>
    <row r="902" spans="2:12" x14ac:dyDescent="0.2">
      <c r="B902" s="105" t="s">
        <v>1017</v>
      </c>
      <c r="C902" s="101" t="s">
        <v>1016</v>
      </c>
      <c r="D902" s="106">
        <v>3.63</v>
      </c>
      <c r="E902" s="107">
        <v>0.58750000000000002</v>
      </c>
      <c r="F902" s="107">
        <v>0.70840000000000003</v>
      </c>
      <c r="G902" s="103">
        <v>1</v>
      </c>
      <c r="H902" s="103">
        <v>1.52</v>
      </c>
      <c r="I902" s="101" t="s">
        <v>48</v>
      </c>
      <c r="J902" s="101" t="s">
        <v>60</v>
      </c>
      <c r="K902" s="102" t="s">
        <v>1870</v>
      </c>
      <c r="L902" s="108" t="s">
        <v>1871</v>
      </c>
    </row>
    <row r="903" spans="2:12" x14ac:dyDescent="0.2">
      <c r="B903" s="105" t="s">
        <v>1018</v>
      </c>
      <c r="C903" s="101" t="s">
        <v>1016</v>
      </c>
      <c r="D903" s="106">
        <v>5.77</v>
      </c>
      <c r="E903" s="107">
        <v>0.97740000000000005</v>
      </c>
      <c r="F903" s="107">
        <v>1.1786000000000001</v>
      </c>
      <c r="G903" s="103">
        <v>1</v>
      </c>
      <c r="H903" s="103">
        <v>2.31</v>
      </c>
      <c r="I903" s="101" t="s">
        <v>48</v>
      </c>
      <c r="J903" s="101" t="s">
        <v>60</v>
      </c>
      <c r="K903" s="102" t="s">
        <v>1870</v>
      </c>
      <c r="L903" s="108" t="s">
        <v>1871</v>
      </c>
    </row>
    <row r="904" spans="2:12" x14ac:dyDescent="0.2">
      <c r="B904" s="109" t="s">
        <v>1019</v>
      </c>
      <c r="C904" s="110" t="s">
        <v>1016</v>
      </c>
      <c r="D904" s="111">
        <v>10.36</v>
      </c>
      <c r="E904" s="112">
        <v>1.7145999999999999</v>
      </c>
      <c r="F904" s="112">
        <v>2.0674999999999999</v>
      </c>
      <c r="G904" s="113">
        <v>1</v>
      </c>
      <c r="H904" s="113">
        <v>2.31</v>
      </c>
      <c r="I904" s="110" t="s">
        <v>48</v>
      </c>
      <c r="J904" s="110" t="s">
        <v>60</v>
      </c>
      <c r="K904" s="114" t="s">
        <v>1870</v>
      </c>
      <c r="L904" s="115" t="s">
        <v>1871</v>
      </c>
    </row>
    <row r="905" spans="2:12" x14ac:dyDescent="0.2">
      <c r="B905" s="116" t="s">
        <v>1020</v>
      </c>
      <c r="C905" s="101" t="s">
        <v>1878</v>
      </c>
      <c r="D905" s="106">
        <v>1.73</v>
      </c>
      <c r="E905" s="107">
        <v>0.43630000000000002</v>
      </c>
      <c r="F905" s="107">
        <v>0.52610000000000001</v>
      </c>
      <c r="G905" s="103">
        <v>1</v>
      </c>
      <c r="H905" s="103">
        <v>1</v>
      </c>
      <c r="I905" s="101" t="s">
        <v>48</v>
      </c>
      <c r="J905" s="101" t="s">
        <v>60</v>
      </c>
      <c r="K905" s="102" t="s">
        <v>1870</v>
      </c>
      <c r="L905" s="108" t="s">
        <v>1871</v>
      </c>
    </row>
    <row r="906" spans="2:12" x14ac:dyDescent="0.2">
      <c r="B906" s="105" t="s">
        <v>1021</v>
      </c>
      <c r="C906" s="101" t="s">
        <v>1878</v>
      </c>
      <c r="D906" s="106">
        <v>2.31</v>
      </c>
      <c r="E906" s="107">
        <v>0.52329999999999999</v>
      </c>
      <c r="F906" s="107">
        <v>0.63100000000000001</v>
      </c>
      <c r="G906" s="103">
        <v>1</v>
      </c>
      <c r="H906" s="103">
        <v>1.52</v>
      </c>
      <c r="I906" s="101" t="s">
        <v>48</v>
      </c>
      <c r="J906" s="101" t="s">
        <v>60</v>
      </c>
      <c r="K906" s="102" t="s">
        <v>1870</v>
      </c>
      <c r="L906" s="108" t="s">
        <v>1871</v>
      </c>
    </row>
    <row r="907" spans="2:12" x14ac:dyDescent="0.2">
      <c r="B907" s="105" t="s">
        <v>1022</v>
      </c>
      <c r="C907" s="101" t="s">
        <v>1878</v>
      </c>
      <c r="D907" s="106">
        <v>3.89</v>
      </c>
      <c r="E907" s="107">
        <v>0.78569999999999995</v>
      </c>
      <c r="F907" s="107">
        <v>0.94740000000000002</v>
      </c>
      <c r="G907" s="103">
        <v>1</v>
      </c>
      <c r="H907" s="103">
        <v>2.31</v>
      </c>
      <c r="I907" s="101" t="s">
        <v>48</v>
      </c>
      <c r="J907" s="101" t="s">
        <v>60</v>
      </c>
      <c r="K907" s="102" t="s">
        <v>1870</v>
      </c>
      <c r="L907" s="108" t="s">
        <v>1871</v>
      </c>
    </row>
    <row r="908" spans="2:12" x14ac:dyDescent="0.2">
      <c r="B908" s="109" t="s">
        <v>1023</v>
      </c>
      <c r="C908" s="110" t="s">
        <v>1878</v>
      </c>
      <c r="D908" s="111">
        <v>7.39</v>
      </c>
      <c r="E908" s="112">
        <v>1.6073</v>
      </c>
      <c r="F908" s="112">
        <v>1.9380999999999999</v>
      </c>
      <c r="G908" s="113">
        <v>1</v>
      </c>
      <c r="H908" s="113">
        <v>2.31</v>
      </c>
      <c r="I908" s="110" t="s">
        <v>48</v>
      </c>
      <c r="J908" s="110" t="s">
        <v>60</v>
      </c>
      <c r="K908" s="114" t="s">
        <v>1870</v>
      </c>
      <c r="L908" s="115" t="s">
        <v>1871</v>
      </c>
    </row>
    <row r="909" spans="2:12" x14ac:dyDescent="0.2">
      <c r="B909" s="116" t="s">
        <v>1024</v>
      </c>
      <c r="C909" s="101" t="s">
        <v>1879</v>
      </c>
      <c r="D909" s="106">
        <v>2.6</v>
      </c>
      <c r="E909" s="107">
        <v>0.499</v>
      </c>
      <c r="F909" s="107">
        <v>0.60170000000000001</v>
      </c>
      <c r="G909" s="103">
        <v>1.419</v>
      </c>
      <c r="H909" s="103">
        <v>1</v>
      </c>
      <c r="I909" s="101" t="s">
        <v>1025</v>
      </c>
      <c r="J909" s="101" t="s">
        <v>1025</v>
      </c>
      <c r="K909" s="102" t="s">
        <v>1880</v>
      </c>
      <c r="L909" s="108" t="s">
        <v>1881</v>
      </c>
    </row>
    <row r="910" spans="2:12" x14ac:dyDescent="0.2">
      <c r="B910" s="105" t="s">
        <v>1026</v>
      </c>
      <c r="C910" s="101" t="s">
        <v>1879</v>
      </c>
      <c r="D910" s="106">
        <v>3.31</v>
      </c>
      <c r="E910" s="107">
        <v>0.59840000000000004</v>
      </c>
      <c r="F910" s="107">
        <v>0.72160000000000002</v>
      </c>
      <c r="G910" s="103">
        <v>1.419</v>
      </c>
      <c r="H910" s="103">
        <v>1</v>
      </c>
      <c r="I910" s="101" t="s">
        <v>1025</v>
      </c>
      <c r="J910" s="101" t="s">
        <v>1025</v>
      </c>
      <c r="K910" s="102" t="s">
        <v>1880</v>
      </c>
      <c r="L910" s="108" t="s">
        <v>1881</v>
      </c>
    </row>
    <row r="911" spans="2:12" x14ac:dyDescent="0.2">
      <c r="B911" s="105" t="s">
        <v>1027</v>
      </c>
      <c r="C911" s="101" t="s">
        <v>1879</v>
      </c>
      <c r="D911" s="106">
        <v>5.65</v>
      </c>
      <c r="E911" s="107">
        <v>0.96109999999999995</v>
      </c>
      <c r="F911" s="107">
        <v>1.1589</v>
      </c>
      <c r="G911" s="103">
        <v>2.0489999999999999</v>
      </c>
      <c r="H911" s="103">
        <v>1</v>
      </c>
      <c r="I911" s="101" t="s">
        <v>1025</v>
      </c>
      <c r="J911" s="101" t="s">
        <v>1025</v>
      </c>
      <c r="K911" s="102" t="s">
        <v>1880</v>
      </c>
      <c r="L911" s="108" t="s">
        <v>1881</v>
      </c>
    </row>
    <row r="912" spans="2:12" x14ac:dyDescent="0.2">
      <c r="B912" s="109" t="s">
        <v>1028</v>
      </c>
      <c r="C912" s="110" t="s">
        <v>1879</v>
      </c>
      <c r="D912" s="111">
        <v>10.06</v>
      </c>
      <c r="E912" s="112">
        <v>2.4283000000000001</v>
      </c>
      <c r="F912" s="112">
        <v>2.9281000000000001</v>
      </c>
      <c r="G912" s="113">
        <v>2.363</v>
      </c>
      <c r="H912" s="113">
        <v>1</v>
      </c>
      <c r="I912" s="110" t="s">
        <v>1025</v>
      </c>
      <c r="J912" s="110" t="s">
        <v>1025</v>
      </c>
      <c r="K912" s="114" t="s">
        <v>1880</v>
      </c>
      <c r="L912" s="115" t="s">
        <v>1881</v>
      </c>
    </row>
    <row r="913" spans="2:12" x14ac:dyDescent="0.2">
      <c r="B913" s="116" t="s">
        <v>1029</v>
      </c>
      <c r="C913" s="101" t="s">
        <v>1882</v>
      </c>
      <c r="D913" s="106">
        <v>2.82</v>
      </c>
      <c r="E913" s="107">
        <v>0.49259999999999998</v>
      </c>
      <c r="F913" s="107">
        <v>0.59399999999999997</v>
      </c>
      <c r="G913" s="103">
        <v>1.419</v>
      </c>
      <c r="H913" s="103">
        <v>1</v>
      </c>
      <c r="I913" s="101" t="s">
        <v>1025</v>
      </c>
      <c r="J913" s="101" t="s">
        <v>1025</v>
      </c>
      <c r="K913" s="102" t="s">
        <v>1880</v>
      </c>
      <c r="L913" s="108" t="s">
        <v>1881</v>
      </c>
    </row>
    <row r="914" spans="2:12" x14ac:dyDescent="0.2">
      <c r="B914" s="105" t="s">
        <v>1030</v>
      </c>
      <c r="C914" s="101" t="s">
        <v>1882</v>
      </c>
      <c r="D914" s="106">
        <v>3.76</v>
      </c>
      <c r="E914" s="107">
        <v>0.61399999999999999</v>
      </c>
      <c r="F914" s="107">
        <v>0.74039999999999995</v>
      </c>
      <c r="G914" s="103">
        <v>1.419</v>
      </c>
      <c r="H914" s="103">
        <v>1</v>
      </c>
      <c r="I914" s="101" t="s">
        <v>1025</v>
      </c>
      <c r="J914" s="101" t="s">
        <v>1025</v>
      </c>
      <c r="K914" s="102" t="s">
        <v>1880</v>
      </c>
      <c r="L914" s="108" t="s">
        <v>1881</v>
      </c>
    </row>
    <row r="915" spans="2:12" x14ac:dyDescent="0.2">
      <c r="B915" s="105" t="s">
        <v>1031</v>
      </c>
      <c r="C915" s="101" t="s">
        <v>1882</v>
      </c>
      <c r="D915" s="106">
        <v>5.26</v>
      </c>
      <c r="E915" s="107">
        <v>0.84289999999999998</v>
      </c>
      <c r="F915" s="107">
        <v>1.0164</v>
      </c>
      <c r="G915" s="103">
        <v>2.0489999999999999</v>
      </c>
      <c r="H915" s="103">
        <v>1</v>
      </c>
      <c r="I915" s="101" t="s">
        <v>1025</v>
      </c>
      <c r="J915" s="101" t="s">
        <v>1025</v>
      </c>
      <c r="K915" s="102" t="s">
        <v>1880</v>
      </c>
      <c r="L915" s="108" t="s">
        <v>1881</v>
      </c>
    </row>
    <row r="916" spans="2:12" x14ac:dyDescent="0.2">
      <c r="B916" s="109" t="s">
        <v>1032</v>
      </c>
      <c r="C916" s="110" t="s">
        <v>1882</v>
      </c>
      <c r="D916" s="111">
        <v>8.16</v>
      </c>
      <c r="E916" s="112">
        <v>1.7614000000000001</v>
      </c>
      <c r="F916" s="112">
        <v>2.1238999999999999</v>
      </c>
      <c r="G916" s="113">
        <v>2.363</v>
      </c>
      <c r="H916" s="113">
        <v>1</v>
      </c>
      <c r="I916" s="110" t="s">
        <v>1025</v>
      </c>
      <c r="J916" s="110" t="s">
        <v>1025</v>
      </c>
      <c r="K916" s="114" t="s">
        <v>1880</v>
      </c>
      <c r="L916" s="115" t="s">
        <v>1881</v>
      </c>
    </row>
    <row r="917" spans="2:12" x14ac:dyDescent="0.2">
      <c r="B917" s="116" t="s">
        <v>1033</v>
      </c>
      <c r="C917" s="101" t="s">
        <v>1883</v>
      </c>
      <c r="D917" s="106">
        <v>2.09</v>
      </c>
      <c r="E917" s="107">
        <v>0.49320000000000003</v>
      </c>
      <c r="F917" s="107">
        <v>0.59470000000000001</v>
      </c>
      <c r="G917" s="103">
        <v>1.419</v>
      </c>
      <c r="H917" s="103">
        <v>1</v>
      </c>
      <c r="I917" s="101" t="s">
        <v>1025</v>
      </c>
      <c r="J917" s="101" t="s">
        <v>1025</v>
      </c>
      <c r="K917" s="102" t="s">
        <v>1880</v>
      </c>
      <c r="L917" s="108" t="s">
        <v>1881</v>
      </c>
    </row>
    <row r="918" spans="2:12" x14ac:dyDescent="0.2">
      <c r="B918" s="105" t="s">
        <v>1034</v>
      </c>
      <c r="C918" s="101" t="s">
        <v>1883</v>
      </c>
      <c r="D918" s="106">
        <v>2.4300000000000002</v>
      </c>
      <c r="E918" s="107">
        <v>0.51559999999999995</v>
      </c>
      <c r="F918" s="107">
        <v>0.62170000000000003</v>
      </c>
      <c r="G918" s="103">
        <v>1.419</v>
      </c>
      <c r="H918" s="103">
        <v>1</v>
      </c>
      <c r="I918" s="101" t="s">
        <v>1025</v>
      </c>
      <c r="J918" s="101" t="s">
        <v>1025</v>
      </c>
      <c r="K918" s="102" t="s">
        <v>1880</v>
      </c>
      <c r="L918" s="108" t="s">
        <v>1881</v>
      </c>
    </row>
    <row r="919" spans="2:12" x14ac:dyDescent="0.2">
      <c r="B919" s="105" t="s">
        <v>1035</v>
      </c>
      <c r="C919" s="101" t="s">
        <v>1883</v>
      </c>
      <c r="D919" s="106">
        <v>4.25</v>
      </c>
      <c r="E919" s="107">
        <v>0.70369999999999999</v>
      </c>
      <c r="F919" s="107">
        <v>0.84850000000000003</v>
      </c>
      <c r="G919" s="103">
        <v>2.0489999999999999</v>
      </c>
      <c r="H919" s="103">
        <v>1</v>
      </c>
      <c r="I919" s="101" t="s">
        <v>1025</v>
      </c>
      <c r="J919" s="101" t="s">
        <v>1025</v>
      </c>
      <c r="K919" s="102" t="s">
        <v>1880</v>
      </c>
      <c r="L919" s="108" t="s">
        <v>1881</v>
      </c>
    </row>
    <row r="920" spans="2:12" x14ac:dyDescent="0.2">
      <c r="B920" s="109" t="s">
        <v>1036</v>
      </c>
      <c r="C920" s="110" t="s">
        <v>1883</v>
      </c>
      <c r="D920" s="111">
        <v>5.08</v>
      </c>
      <c r="E920" s="112">
        <v>1.1823999999999999</v>
      </c>
      <c r="F920" s="112">
        <v>1.4257</v>
      </c>
      <c r="G920" s="113">
        <v>2.363</v>
      </c>
      <c r="H920" s="113">
        <v>1</v>
      </c>
      <c r="I920" s="110" t="s">
        <v>1025</v>
      </c>
      <c r="J920" s="110" t="s">
        <v>1025</v>
      </c>
      <c r="K920" s="114" t="s">
        <v>1880</v>
      </c>
      <c r="L920" s="115" t="s">
        <v>1881</v>
      </c>
    </row>
    <row r="921" spans="2:12" x14ac:dyDescent="0.2">
      <c r="B921" s="116" t="s">
        <v>1037</v>
      </c>
      <c r="C921" s="101" t="s">
        <v>1884</v>
      </c>
      <c r="D921" s="106">
        <v>2.23</v>
      </c>
      <c r="E921" s="107">
        <v>0.33160000000000001</v>
      </c>
      <c r="F921" s="107">
        <v>0.39979999999999999</v>
      </c>
      <c r="G921" s="103">
        <v>1.419</v>
      </c>
      <c r="H921" s="103">
        <v>1</v>
      </c>
      <c r="I921" s="101" t="s">
        <v>1025</v>
      </c>
      <c r="J921" s="101" t="s">
        <v>1025</v>
      </c>
      <c r="K921" s="102" t="s">
        <v>1880</v>
      </c>
      <c r="L921" s="108" t="s">
        <v>1881</v>
      </c>
    </row>
    <row r="922" spans="2:12" x14ac:dyDescent="0.2">
      <c r="B922" s="105" t="s">
        <v>1038</v>
      </c>
      <c r="C922" s="101" t="s">
        <v>1884</v>
      </c>
      <c r="D922" s="106">
        <v>2.54</v>
      </c>
      <c r="E922" s="107">
        <v>0.39639999999999997</v>
      </c>
      <c r="F922" s="107">
        <v>0.47799999999999998</v>
      </c>
      <c r="G922" s="103">
        <v>1.419</v>
      </c>
      <c r="H922" s="103">
        <v>1</v>
      </c>
      <c r="I922" s="101" t="s">
        <v>1025</v>
      </c>
      <c r="J922" s="101" t="s">
        <v>1025</v>
      </c>
      <c r="K922" s="102" t="s">
        <v>1880</v>
      </c>
      <c r="L922" s="108" t="s">
        <v>1881</v>
      </c>
    </row>
    <row r="923" spans="2:12" x14ac:dyDescent="0.2">
      <c r="B923" s="105" t="s">
        <v>1039</v>
      </c>
      <c r="C923" s="101" t="s">
        <v>1884</v>
      </c>
      <c r="D923" s="106">
        <v>3.83</v>
      </c>
      <c r="E923" s="107">
        <v>0.67030000000000001</v>
      </c>
      <c r="F923" s="107">
        <v>0.80820000000000003</v>
      </c>
      <c r="G923" s="103">
        <v>2.0489999999999999</v>
      </c>
      <c r="H923" s="103">
        <v>1</v>
      </c>
      <c r="I923" s="101" t="s">
        <v>1025</v>
      </c>
      <c r="J923" s="101" t="s">
        <v>1025</v>
      </c>
      <c r="K923" s="102" t="s">
        <v>1880</v>
      </c>
      <c r="L923" s="108" t="s">
        <v>1881</v>
      </c>
    </row>
    <row r="924" spans="2:12" x14ac:dyDescent="0.2">
      <c r="B924" s="109" t="s">
        <v>1040</v>
      </c>
      <c r="C924" s="110" t="s">
        <v>1884</v>
      </c>
      <c r="D924" s="111">
        <v>7.03</v>
      </c>
      <c r="E924" s="112">
        <v>2.0653000000000001</v>
      </c>
      <c r="F924" s="112">
        <v>2.4903</v>
      </c>
      <c r="G924" s="113">
        <v>2.363</v>
      </c>
      <c r="H924" s="113">
        <v>1</v>
      </c>
      <c r="I924" s="110" t="s">
        <v>1025</v>
      </c>
      <c r="J924" s="110" t="s">
        <v>1025</v>
      </c>
      <c r="K924" s="114" t="s">
        <v>1880</v>
      </c>
      <c r="L924" s="115" t="s">
        <v>1881</v>
      </c>
    </row>
    <row r="925" spans="2:12" x14ac:dyDescent="0.2">
      <c r="B925" s="116" t="s">
        <v>1041</v>
      </c>
      <c r="C925" s="101" t="s">
        <v>1885</v>
      </c>
      <c r="D925" s="106">
        <v>1.3</v>
      </c>
      <c r="E925" s="107">
        <v>0.4657</v>
      </c>
      <c r="F925" s="107">
        <v>0.5615</v>
      </c>
      <c r="G925" s="103">
        <v>1.419</v>
      </c>
      <c r="H925" s="103">
        <v>1</v>
      </c>
      <c r="I925" s="101" t="s">
        <v>1025</v>
      </c>
      <c r="J925" s="101" t="s">
        <v>1025</v>
      </c>
      <c r="K925" s="102" t="s">
        <v>1880</v>
      </c>
      <c r="L925" s="108" t="s">
        <v>1881</v>
      </c>
    </row>
    <row r="926" spans="2:12" x14ac:dyDescent="0.2">
      <c r="B926" s="105" t="s">
        <v>1042</v>
      </c>
      <c r="C926" s="101" t="s">
        <v>1885</v>
      </c>
      <c r="D926" s="106">
        <v>1.7</v>
      </c>
      <c r="E926" s="107">
        <v>0.58809999999999996</v>
      </c>
      <c r="F926" s="107">
        <v>0.70909999999999995</v>
      </c>
      <c r="G926" s="103">
        <v>1.419</v>
      </c>
      <c r="H926" s="103">
        <v>1</v>
      </c>
      <c r="I926" s="101" t="s">
        <v>1025</v>
      </c>
      <c r="J926" s="101" t="s">
        <v>1025</v>
      </c>
      <c r="K926" s="102" t="s">
        <v>1880</v>
      </c>
      <c r="L926" s="108" t="s">
        <v>1881</v>
      </c>
    </row>
    <row r="927" spans="2:12" x14ac:dyDescent="0.2">
      <c r="B927" s="105" t="s">
        <v>1043</v>
      </c>
      <c r="C927" s="101" t="s">
        <v>1885</v>
      </c>
      <c r="D927" s="106">
        <v>3.03</v>
      </c>
      <c r="E927" s="107">
        <v>0.88800000000000001</v>
      </c>
      <c r="F927" s="107">
        <v>1.0708</v>
      </c>
      <c r="G927" s="103">
        <v>2.0489999999999999</v>
      </c>
      <c r="H927" s="103">
        <v>1</v>
      </c>
      <c r="I927" s="101" t="s">
        <v>1025</v>
      </c>
      <c r="J927" s="101" t="s">
        <v>1025</v>
      </c>
      <c r="K927" s="102" t="s">
        <v>1880</v>
      </c>
      <c r="L927" s="108" t="s">
        <v>1881</v>
      </c>
    </row>
    <row r="928" spans="2:12" x14ac:dyDescent="0.2">
      <c r="B928" s="109" t="s">
        <v>1044</v>
      </c>
      <c r="C928" s="110" t="s">
        <v>1885</v>
      </c>
      <c r="D928" s="111">
        <v>7.83</v>
      </c>
      <c r="E928" s="112">
        <v>2.1741000000000001</v>
      </c>
      <c r="F928" s="112">
        <v>2.6215000000000002</v>
      </c>
      <c r="G928" s="113">
        <v>2.363</v>
      </c>
      <c r="H928" s="113">
        <v>1</v>
      </c>
      <c r="I928" s="110" t="s">
        <v>1025</v>
      </c>
      <c r="J928" s="110" t="s">
        <v>1025</v>
      </c>
      <c r="K928" s="114" t="s">
        <v>1880</v>
      </c>
      <c r="L928" s="115" t="s">
        <v>1881</v>
      </c>
    </row>
    <row r="929" spans="2:12" x14ac:dyDescent="0.2">
      <c r="B929" s="116" t="s">
        <v>1045</v>
      </c>
      <c r="C929" s="101" t="s">
        <v>1886</v>
      </c>
      <c r="D929" s="106">
        <v>2.04</v>
      </c>
      <c r="E929" s="107">
        <v>0.61819999999999997</v>
      </c>
      <c r="F929" s="107">
        <v>0.74539999999999995</v>
      </c>
      <c r="G929" s="103">
        <v>1.419</v>
      </c>
      <c r="H929" s="103">
        <v>1</v>
      </c>
      <c r="I929" s="101" t="s">
        <v>1025</v>
      </c>
      <c r="J929" s="101" t="s">
        <v>1025</v>
      </c>
      <c r="K929" s="102" t="s">
        <v>1880</v>
      </c>
      <c r="L929" s="108" t="s">
        <v>1881</v>
      </c>
    </row>
    <row r="930" spans="2:12" x14ac:dyDescent="0.2">
      <c r="B930" s="105" t="s">
        <v>1046</v>
      </c>
      <c r="C930" s="101" t="s">
        <v>1886</v>
      </c>
      <c r="D930" s="106">
        <v>2.56</v>
      </c>
      <c r="E930" s="107">
        <v>0.84470000000000001</v>
      </c>
      <c r="F930" s="107">
        <v>1.0185</v>
      </c>
      <c r="G930" s="103">
        <v>1.419</v>
      </c>
      <c r="H930" s="103">
        <v>1</v>
      </c>
      <c r="I930" s="101" t="s">
        <v>1025</v>
      </c>
      <c r="J930" s="101" t="s">
        <v>1025</v>
      </c>
      <c r="K930" s="102" t="s">
        <v>1880</v>
      </c>
      <c r="L930" s="108" t="s">
        <v>1881</v>
      </c>
    </row>
    <row r="931" spans="2:12" x14ac:dyDescent="0.2">
      <c r="B931" s="105" t="s">
        <v>1047</v>
      </c>
      <c r="C931" s="101" t="s">
        <v>1886</v>
      </c>
      <c r="D931" s="106">
        <v>4.8499999999999996</v>
      </c>
      <c r="E931" s="107">
        <v>1.3819999999999999</v>
      </c>
      <c r="F931" s="107">
        <v>1.6664000000000001</v>
      </c>
      <c r="G931" s="103">
        <v>2.0489999999999999</v>
      </c>
      <c r="H931" s="103">
        <v>1</v>
      </c>
      <c r="I931" s="101" t="s">
        <v>1025</v>
      </c>
      <c r="J931" s="101" t="s">
        <v>1025</v>
      </c>
      <c r="K931" s="102" t="s">
        <v>1880</v>
      </c>
      <c r="L931" s="108" t="s">
        <v>1881</v>
      </c>
    </row>
    <row r="932" spans="2:12" x14ac:dyDescent="0.2">
      <c r="B932" s="109" t="s">
        <v>1048</v>
      </c>
      <c r="C932" s="110" t="s">
        <v>1886</v>
      </c>
      <c r="D932" s="111">
        <v>8.9600000000000009</v>
      </c>
      <c r="E932" s="112">
        <v>2.4567999999999999</v>
      </c>
      <c r="F932" s="112">
        <v>2.9624000000000001</v>
      </c>
      <c r="G932" s="113">
        <v>2.363</v>
      </c>
      <c r="H932" s="113">
        <v>1</v>
      </c>
      <c r="I932" s="110" t="s">
        <v>1025</v>
      </c>
      <c r="J932" s="110" t="s">
        <v>1025</v>
      </c>
      <c r="K932" s="114" t="s">
        <v>1880</v>
      </c>
      <c r="L932" s="115" t="s">
        <v>1881</v>
      </c>
    </row>
    <row r="933" spans="2:12" x14ac:dyDescent="0.2">
      <c r="B933" s="116" t="s">
        <v>1049</v>
      </c>
      <c r="C933" s="101" t="s">
        <v>1887</v>
      </c>
      <c r="D933" s="106">
        <v>2.0299999999999998</v>
      </c>
      <c r="E933" s="107">
        <v>0.4229</v>
      </c>
      <c r="F933" s="107">
        <v>0.50990000000000002</v>
      </c>
      <c r="G933" s="103">
        <v>1.419</v>
      </c>
      <c r="H933" s="103">
        <v>1</v>
      </c>
      <c r="I933" s="101" t="s">
        <v>1025</v>
      </c>
      <c r="J933" s="101" t="s">
        <v>1025</v>
      </c>
      <c r="K933" s="102" t="s">
        <v>1880</v>
      </c>
      <c r="L933" s="108" t="s">
        <v>1881</v>
      </c>
    </row>
    <row r="934" spans="2:12" x14ac:dyDescent="0.2">
      <c r="B934" s="105" t="s">
        <v>1050</v>
      </c>
      <c r="C934" s="101" t="s">
        <v>1887</v>
      </c>
      <c r="D934" s="106">
        <v>2.73</v>
      </c>
      <c r="E934" s="107">
        <v>0.81979999999999997</v>
      </c>
      <c r="F934" s="107">
        <v>0.98850000000000005</v>
      </c>
      <c r="G934" s="103">
        <v>1.419</v>
      </c>
      <c r="H934" s="103">
        <v>1</v>
      </c>
      <c r="I934" s="101" t="s">
        <v>1025</v>
      </c>
      <c r="J934" s="101" t="s">
        <v>1025</v>
      </c>
      <c r="K934" s="102" t="s">
        <v>1880</v>
      </c>
      <c r="L934" s="108" t="s">
        <v>1881</v>
      </c>
    </row>
    <row r="935" spans="2:12" x14ac:dyDescent="0.2">
      <c r="B935" s="105" t="s">
        <v>1051</v>
      </c>
      <c r="C935" s="101" t="s">
        <v>1887</v>
      </c>
      <c r="D935" s="106">
        <v>4.76</v>
      </c>
      <c r="E935" s="107">
        <v>1.3920999999999999</v>
      </c>
      <c r="F935" s="107">
        <v>1.6786000000000001</v>
      </c>
      <c r="G935" s="103">
        <v>2.0489999999999999</v>
      </c>
      <c r="H935" s="103">
        <v>1</v>
      </c>
      <c r="I935" s="101" t="s">
        <v>1025</v>
      </c>
      <c r="J935" s="101" t="s">
        <v>1025</v>
      </c>
      <c r="K935" s="102" t="s">
        <v>1880</v>
      </c>
      <c r="L935" s="108" t="s">
        <v>1881</v>
      </c>
    </row>
    <row r="936" spans="2:12" x14ac:dyDescent="0.2">
      <c r="B936" s="109" t="s">
        <v>1052</v>
      </c>
      <c r="C936" s="110" t="s">
        <v>1887</v>
      </c>
      <c r="D936" s="111">
        <v>10.19</v>
      </c>
      <c r="E936" s="112">
        <v>3.137</v>
      </c>
      <c r="F936" s="112">
        <v>3.7826</v>
      </c>
      <c r="G936" s="113">
        <v>2.363</v>
      </c>
      <c r="H936" s="113">
        <v>1</v>
      </c>
      <c r="I936" s="110" t="s">
        <v>1025</v>
      </c>
      <c r="J936" s="110" t="s">
        <v>1025</v>
      </c>
      <c r="K936" s="114" t="s">
        <v>1880</v>
      </c>
      <c r="L936" s="115" t="s">
        <v>1881</v>
      </c>
    </row>
    <row r="937" spans="2:12" x14ac:dyDescent="0.2">
      <c r="B937" s="116" t="s">
        <v>1053</v>
      </c>
      <c r="C937" s="101" t="s">
        <v>1054</v>
      </c>
      <c r="D937" s="106">
        <v>2.02</v>
      </c>
      <c r="E937" s="107">
        <v>0.29270000000000002</v>
      </c>
      <c r="F937" s="107">
        <v>0.35289999999999999</v>
      </c>
      <c r="G937" s="103">
        <v>1.419</v>
      </c>
      <c r="H937" s="103">
        <v>1</v>
      </c>
      <c r="I937" s="101" t="s">
        <v>1025</v>
      </c>
      <c r="J937" s="101" t="s">
        <v>1025</v>
      </c>
      <c r="K937" s="102" t="s">
        <v>1880</v>
      </c>
      <c r="L937" s="108" t="s">
        <v>1881</v>
      </c>
    </row>
    <row r="938" spans="2:12" x14ac:dyDescent="0.2">
      <c r="B938" s="105" t="s">
        <v>1055</v>
      </c>
      <c r="C938" s="101" t="s">
        <v>1054</v>
      </c>
      <c r="D938" s="106">
        <v>2.33</v>
      </c>
      <c r="E938" s="107">
        <v>0.33189999999999997</v>
      </c>
      <c r="F938" s="107">
        <v>0.4002</v>
      </c>
      <c r="G938" s="103">
        <v>1.419</v>
      </c>
      <c r="H938" s="103">
        <v>1</v>
      </c>
      <c r="I938" s="101" t="s">
        <v>1025</v>
      </c>
      <c r="J938" s="101" t="s">
        <v>1025</v>
      </c>
      <c r="K938" s="102" t="s">
        <v>1880</v>
      </c>
      <c r="L938" s="108" t="s">
        <v>1881</v>
      </c>
    </row>
    <row r="939" spans="2:12" x14ac:dyDescent="0.2">
      <c r="B939" s="105" t="s">
        <v>1056</v>
      </c>
      <c r="C939" s="101" t="s">
        <v>1054</v>
      </c>
      <c r="D939" s="106">
        <v>3.43</v>
      </c>
      <c r="E939" s="107">
        <v>0.47299999999999998</v>
      </c>
      <c r="F939" s="107">
        <v>0.57030000000000003</v>
      </c>
      <c r="G939" s="103">
        <v>2.0489999999999999</v>
      </c>
      <c r="H939" s="103">
        <v>1</v>
      </c>
      <c r="I939" s="101" t="s">
        <v>1025</v>
      </c>
      <c r="J939" s="101" t="s">
        <v>1025</v>
      </c>
      <c r="K939" s="102" t="s">
        <v>1880</v>
      </c>
      <c r="L939" s="108" t="s">
        <v>1881</v>
      </c>
    </row>
    <row r="940" spans="2:12" x14ac:dyDescent="0.2">
      <c r="B940" s="109" t="s">
        <v>1057</v>
      </c>
      <c r="C940" s="110" t="s">
        <v>1054</v>
      </c>
      <c r="D940" s="111">
        <v>5.5</v>
      </c>
      <c r="E940" s="112">
        <v>0.90549999999999997</v>
      </c>
      <c r="F940" s="112">
        <v>1.0919000000000001</v>
      </c>
      <c r="G940" s="113">
        <v>2.363</v>
      </c>
      <c r="H940" s="113">
        <v>1</v>
      </c>
      <c r="I940" s="110" t="s">
        <v>1025</v>
      </c>
      <c r="J940" s="110" t="s">
        <v>1025</v>
      </c>
      <c r="K940" s="114" t="s">
        <v>1880</v>
      </c>
      <c r="L940" s="115" t="s">
        <v>1881</v>
      </c>
    </row>
    <row r="941" spans="2:12" x14ac:dyDescent="0.2">
      <c r="B941" s="116" t="s">
        <v>1058</v>
      </c>
      <c r="C941" s="101" t="s">
        <v>1888</v>
      </c>
      <c r="D941" s="106">
        <v>1.91</v>
      </c>
      <c r="E941" s="107">
        <v>0.2296</v>
      </c>
      <c r="F941" s="107">
        <v>0.27689999999999998</v>
      </c>
      <c r="G941" s="103">
        <v>1.419</v>
      </c>
      <c r="H941" s="103">
        <v>1</v>
      </c>
      <c r="I941" s="101" t="s">
        <v>1025</v>
      </c>
      <c r="J941" s="101" t="s">
        <v>1025</v>
      </c>
      <c r="K941" s="102" t="s">
        <v>1880</v>
      </c>
      <c r="L941" s="108" t="s">
        <v>1881</v>
      </c>
    </row>
    <row r="942" spans="2:12" x14ac:dyDescent="0.2">
      <c r="B942" s="105" t="s">
        <v>1059</v>
      </c>
      <c r="C942" s="101" t="s">
        <v>1888</v>
      </c>
      <c r="D942" s="106">
        <v>2.37</v>
      </c>
      <c r="E942" s="107">
        <v>0.36070000000000002</v>
      </c>
      <c r="F942" s="107">
        <v>0.43490000000000001</v>
      </c>
      <c r="G942" s="103">
        <v>1.419</v>
      </c>
      <c r="H942" s="103">
        <v>1</v>
      </c>
      <c r="I942" s="101" t="s">
        <v>1025</v>
      </c>
      <c r="J942" s="101" t="s">
        <v>1025</v>
      </c>
      <c r="K942" s="102" t="s">
        <v>1880</v>
      </c>
      <c r="L942" s="108" t="s">
        <v>1881</v>
      </c>
    </row>
    <row r="943" spans="2:12" x14ac:dyDescent="0.2">
      <c r="B943" s="105" t="s">
        <v>1060</v>
      </c>
      <c r="C943" s="101" t="s">
        <v>1888</v>
      </c>
      <c r="D943" s="106">
        <v>3.73</v>
      </c>
      <c r="E943" s="107">
        <v>0.6008</v>
      </c>
      <c r="F943" s="107">
        <v>0.72440000000000004</v>
      </c>
      <c r="G943" s="103">
        <v>2.0489999999999999</v>
      </c>
      <c r="H943" s="103">
        <v>1</v>
      </c>
      <c r="I943" s="101" t="s">
        <v>1025</v>
      </c>
      <c r="J943" s="101" t="s">
        <v>1025</v>
      </c>
      <c r="K943" s="102" t="s">
        <v>1880</v>
      </c>
      <c r="L943" s="108" t="s">
        <v>1881</v>
      </c>
    </row>
    <row r="944" spans="2:12" x14ac:dyDescent="0.2">
      <c r="B944" s="109" t="s">
        <v>1061</v>
      </c>
      <c r="C944" s="110" t="s">
        <v>1888</v>
      </c>
      <c r="D944" s="111">
        <v>6.35</v>
      </c>
      <c r="E944" s="112">
        <v>1.4345000000000001</v>
      </c>
      <c r="F944" s="112">
        <v>1.7297</v>
      </c>
      <c r="G944" s="113">
        <v>2.363</v>
      </c>
      <c r="H944" s="113">
        <v>1</v>
      </c>
      <c r="I944" s="110" t="s">
        <v>1025</v>
      </c>
      <c r="J944" s="110" t="s">
        <v>1025</v>
      </c>
      <c r="K944" s="114" t="s">
        <v>1880</v>
      </c>
      <c r="L944" s="115" t="s">
        <v>1881</v>
      </c>
    </row>
    <row r="945" spans="2:12" x14ac:dyDescent="0.2">
      <c r="B945" s="116" t="s">
        <v>1062</v>
      </c>
      <c r="C945" s="101" t="s">
        <v>1889</v>
      </c>
      <c r="D945" s="106">
        <v>1.22</v>
      </c>
      <c r="E945" s="107">
        <v>0.28070000000000001</v>
      </c>
      <c r="F945" s="107">
        <v>0.33850000000000002</v>
      </c>
      <c r="G945" s="103">
        <v>1.419</v>
      </c>
      <c r="H945" s="103">
        <v>1</v>
      </c>
      <c r="I945" s="101" t="s">
        <v>1025</v>
      </c>
      <c r="J945" s="101" t="s">
        <v>1025</v>
      </c>
      <c r="K945" s="102" t="s">
        <v>1880</v>
      </c>
      <c r="L945" s="108" t="s">
        <v>1881</v>
      </c>
    </row>
    <row r="946" spans="2:12" x14ac:dyDescent="0.2">
      <c r="B946" s="105" t="s">
        <v>1063</v>
      </c>
      <c r="C946" s="101" t="s">
        <v>1889</v>
      </c>
      <c r="D946" s="106">
        <v>1.65</v>
      </c>
      <c r="E946" s="107">
        <v>0.38679999999999998</v>
      </c>
      <c r="F946" s="107">
        <v>0.46639999999999998</v>
      </c>
      <c r="G946" s="103">
        <v>1.419</v>
      </c>
      <c r="H946" s="103">
        <v>1</v>
      </c>
      <c r="I946" s="101" t="s">
        <v>1025</v>
      </c>
      <c r="J946" s="101" t="s">
        <v>1025</v>
      </c>
      <c r="K946" s="102" t="s">
        <v>1880</v>
      </c>
      <c r="L946" s="108" t="s">
        <v>1881</v>
      </c>
    </row>
    <row r="947" spans="2:12" x14ac:dyDescent="0.2">
      <c r="B947" s="105" t="s">
        <v>1064</v>
      </c>
      <c r="C947" s="101" t="s">
        <v>1889</v>
      </c>
      <c r="D947" s="106">
        <v>2.58</v>
      </c>
      <c r="E947" s="107">
        <v>0.62150000000000005</v>
      </c>
      <c r="F947" s="107">
        <v>0.74939999999999996</v>
      </c>
      <c r="G947" s="103">
        <v>2.0489999999999999</v>
      </c>
      <c r="H947" s="103">
        <v>1</v>
      </c>
      <c r="I947" s="101" t="s">
        <v>1025</v>
      </c>
      <c r="J947" s="101" t="s">
        <v>1025</v>
      </c>
      <c r="K947" s="102" t="s">
        <v>1880</v>
      </c>
      <c r="L947" s="108" t="s">
        <v>1881</v>
      </c>
    </row>
    <row r="948" spans="2:12" x14ac:dyDescent="0.2">
      <c r="B948" s="109" t="s">
        <v>1065</v>
      </c>
      <c r="C948" s="110" t="s">
        <v>1889</v>
      </c>
      <c r="D948" s="111">
        <v>6.77</v>
      </c>
      <c r="E948" s="112">
        <v>2.0939000000000001</v>
      </c>
      <c r="F948" s="112">
        <v>2.5247999999999999</v>
      </c>
      <c r="G948" s="113">
        <v>2.363</v>
      </c>
      <c r="H948" s="113">
        <v>1</v>
      </c>
      <c r="I948" s="110" t="s">
        <v>1025</v>
      </c>
      <c r="J948" s="110" t="s">
        <v>1025</v>
      </c>
      <c r="K948" s="114" t="s">
        <v>1880</v>
      </c>
      <c r="L948" s="115" t="s">
        <v>1881</v>
      </c>
    </row>
    <row r="949" spans="2:12" x14ac:dyDescent="0.2">
      <c r="B949" s="116" t="s">
        <v>1066</v>
      </c>
      <c r="C949" s="101" t="s">
        <v>1890</v>
      </c>
      <c r="D949" s="106">
        <v>1.98</v>
      </c>
      <c r="E949" s="107">
        <v>0.24809999999999999</v>
      </c>
      <c r="F949" s="107">
        <v>0.29920000000000002</v>
      </c>
      <c r="G949" s="103">
        <v>1.419</v>
      </c>
      <c r="H949" s="103">
        <v>1</v>
      </c>
      <c r="I949" s="101" t="s">
        <v>1025</v>
      </c>
      <c r="J949" s="101" t="s">
        <v>1025</v>
      </c>
      <c r="K949" s="102" t="s">
        <v>1880</v>
      </c>
      <c r="L949" s="108" t="s">
        <v>1881</v>
      </c>
    </row>
    <row r="950" spans="2:12" x14ac:dyDescent="0.2">
      <c r="B950" s="105" t="s">
        <v>1067</v>
      </c>
      <c r="C950" s="101" t="s">
        <v>1890</v>
      </c>
      <c r="D950" s="106">
        <v>2.66</v>
      </c>
      <c r="E950" s="107">
        <v>0.33289999999999997</v>
      </c>
      <c r="F950" s="107">
        <v>0.40139999999999998</v>
      </c>
      <c r="G950" s="103">
        <v>1.419</v>
      </c>
      <c r="H950" s="103">
        <v>1</v>
      </c>
      <c r="I950" s="101" t="s">
        <v>1025</v>
      </c>
      <c r="J950" s="101" t="s">
        <v>1025</v>
      </c>
      <c r="K950" s="102" t="s">
        <v>1880</v>
      </c>
      <c r="L950" s="108" t="s">
        <v>1881</v>
      </c>
    </row>
    <row r="951" spans="2:12" x14ac:dyDescent="0.2">
      <c r="B951" s="105" t="s">
        <v>1068</v>
      </c>
      <c r="C951" s="101" t="s">
        <v>1890</v>
      </c>
      <c r="D951" s="106">
        <v>4.53</v>
      </c>
      <c r="E951" s="107">
        <v>0.52700000000000002</v>
      </c>
      <c r="F951" s="107">
        <v>0.63549999999999995</v>
      </c>
      <c r="G951" s="103">
        <v>2.0489999999999999</v>
      </c>
      <c r="H951" s="103">
        <v>1</v>
      </c>
      <c r="I951" s="101" t="s">
        <v>1025</v>
      </c>
      <c r="J951" s="101" t="s">
        <v>1025</v>
      </c>
      <c r="K951" s="102" t="s">
        <v>1880</v>
      </c>
      <c r="L951" s="108" t="s">
        <v>1881</v>
      </c>
    </row>
    <row r="952" spans="2:12" x14ac:dyDescent="0.2">
      <c r="B952" s="109" t="s">
        <v>1069</v>
      </c>
      <c r="C952" s="110" t="s">
        <v>1890</v>
      </c>
      <c r="D952" s="111">
        <v>6.41</v>
      </c>
      <c r="E952" s="112">
        <v>1.0927</v>
      </c>
      <c r="F952" s="112">
        <v>1.3176000000000001</v>
      </c>
      <c r="G952" s="113">
        <v>2.363</v>
      </c>
      <c r="H952" s="113">
        <v>1</v>
      </c>
      <c r="I952" s="110" t="s">
        <v>1025</v>
      </c>
      <c r="J952" s="110" t="s">
        <v>1025</v>
      </c>
      <c r="K952" s="114" t="s">
        <v>1880</v>
      </c>
      <c r="L952" s="115" t="s">
        <v>1881</v>
      </c>
    </row>
    <row r="953" spans="2:12" x14ac:dyDescent="0.2">
      <c r="B953" s="116" t="s">
        <v>1070</v>
      </c>
      <c r="C953" s="101" t="s">
        <v>1891</v>
      </c>
      <c r="D953" s="106">
        <v>1.56</v>
      </c>
      <c r="E953" s="107">
        <v>0.26400000000000001</v>
      </c>
      <c r="F953" s="107">
        <v>0.31830000000000003</v>
      </c>
      <c r="G953" s="103">
        <v>1</v>
      </c>
      <c r="H953" s="103">
        <v>1</v>
      </c>
      <c r="I953" s="101" t="s">
        <v>1071</v>
      </c>
      <c r="J953" s="101" t="s">
        <v>1071</v>
      </c>
      <c r="K953" s="102" t="s">
        <v>1892</v>
      </c>
      <c r="L953" s="108" t="s">
        <v>1893</v>
      </c>
    </row>
    <row r="954" spans="2:12" x14ac:dyDescent="0.2">
      <c r="B954" s="105" t="s">
        <v>1072</v>
      </c>
      <c r="C954" s="101" t="s">
        <v>1891</v>
      </c>
      <c r="D954" s="106">
        <v>1.76</v>
      </c>
      <c r="E954" s="107">
        <v>0.39069999999999999</v>
      </c>
      <c r="F954" s="107">
        <v>0.47110000000000002</v>
      </c>
      <c r="G954" s="103">
        <v>1</v>
      </c>
      <c r="H954" s="103">
        <v>1.52</v>
      </c>
      <c r="I954" s="101" t="s">
        <v>1071</v>
      </c>
      <c r="J954" s="101" t="s">
        <v>1071</v>
      </c>
      <c r="K954" s="102" t="s">
        <v>1892</v>
      </c>
      <c r="L954" s="108" t="s">
        <v>1893</v>
      </c>
    </row>
    <row r="955" spans="2:12" x14ac:dyDescent="0.2">
      <c r="B955" s="105" t="s">
        <v>1073</v>
      </c>
      <c r="C955" s="101" t="s">
        <v>1891</v>
      </c>
      <c r="D955" s="106">
        <v>1.77</v>
      </c>
      <c r="E955" s="107">
        <v>0.63400000000000001</v>
      </c>
      <c r="F955" s="107">
        <v>0.76449999999999996</v>
      </c>
      <c r="G955" s="103">
        <v>1</v>
      </c>
      <c r="H955" s="103">
        <v>2.31</v>
      </c>
      <c r="I955" s="101" t="s">
        <v>1071</v>
      </c>
      <c r="J955" s="101" t="s">
        <v>1071</v>
      </c>
      <c r="K955" s="102" t="s">
        <v>1892</v>
      </c>
      <c r="L955" s="108" t="s">
        <v>1893</v>
      </c>
    </row>
    <row r="956" spans="2:12" x14ac:dyDescent="0.2">
      <c r="B956" s="109" t="s">
        <v>1074</v>
      </c>
      <c r="C956" s="110" t="s">
        <v>1891</v>
      </c>
      <c r="D956" s="111">
        <v>1.78</v>
      </c>
      <c r="E956" s="112">
        <v>0.99519999999999997</v>
      </c>
      <c r="F956" s="112">
        <v>1.2</v>
      </c>
      <c r="G956" s="113">
        <v>1</v>
      </c>
      <c r="H956" s="113">
        <v>2.31</v>
      </c>
      <c r="I956" s="110" t="s">
        <v>1071</v>
      </c>
      <c r="J956" s="110" t="s">
        <v>1071</v>
      </c>
      <c r="K956" s="114" t="s">
        <v>1892</v>
      </c>
      <c r="L956" s="115" t="s">
        <v>1893</v>
      </c>
    </row>
    <row r="957" spans="2:12" x14ac:dyDescent="0.2">
      <c r="B957" s="116" t="s">
        <v>1075</v>
      </c>
      <c r="C957" s="101" t="s">
        <v>1076</v>
      </c>
      <c r="D957" s="106">
        <v>1.23</v>
      </c>
      <c r="E957" s="107">
        <v>8.8800000000000004E-2</v>
      </c>
      <c r="F957" s="107">
        <v>0.1071</v>
      </c>
      <c r="G957" s="103">
        <v>1</v>
      </c>
      <c r="H957" s="103">
        <v>1</v>
      </c>
      <c r="I957" s="101" t="s">
        <v>1071</v>
      </c>
      <c r="J957" s="101" t="s">
        <v>1071</v>
      </c>
      <c r="K957" s="102" t="s">
        <v>1892</v>
      </c>
      <c r="L957" s="108" t="s">
        <v>1893</v>
      </c>
    </row>
    <row r="958" spans="2:12" x14ac:dyDescent="0.2">
      <c r="B958" s="105" t="s">
        <v>1077</v>
      </c>
      <c r="C958" s="101" t="s">
        <v>1076</v>
      </c>
      <c r="D958" s="106">
        <v>1.24</v>
      </c>
      <c r="E958" s="107">
        <v>0.14360000000000001</v>
      </c>
      <c r="F958" s="107">
        <v>0.17319999999999999</v>
      </c>
      <c r="G958" s="103">
        <v>1</v>
      </c>
      <c r="H958" s="103">
        <v>1.52</v>
      </c>
      <c r="I958" s="101" t="s">
        <v>1071</v>
      </c>
      <c r="J958" s="101" t="s">
        <v>1071</v>
      </c>
      <c r="K958" s="102" t="s">
        <v>1892</v>
      </c>
      <c r="L958" s="108" t="s">
        <v>1893</v>
      </c>
    </row>
    <row r="959" spans="2:12" x14ac:dyDescent="0.2">
      <c r="B959" s="105" t="s">
        <v>1078</v>
      </c>
      <c r="C959" s="101" t="s">
        <v>1076</v>
      </c>
      <c r="D959" s="106">
        <v>1.25</v>
      </c>
      <c r="E959" s="107">
        <v>0.2462</v>
      </c>
      <c r="F959" s="107">
        <v>0.2969</v>
      </c>
      <c r="G959" s="103">
        <v>1</v>
      </c>
      <c r="H959" s="103">
        <v>2.31</v>
      </c>
      <c r="I959" s="101" t="s">
        <v>1071</v>
      </c>
      <c r="J959" s="101" t="s">
        <v>1071</v>
      </c>
      <c r="K959" s="102" t="s">
        <v>1892</v>
      </c>
      <c r="L959" s="108" t="s">
        <v>1893</v>
      </c>
    </row>
    <row r="960" spans="2:12" x14ac:dyDescent="0.2">
      <c r="B960" s="109" t="s">
        <v>1079</v>
      </c>
      <c r="C960" s="110" t="s">
        <v>1076</v>
      </c>
      <c r="D960" s="111">
        <v>1.3</v>
      </c>
      <c r="E960" s="112">
        <v>0.45529999999999998</v>
      </c>
      <c r="F960" s="112">
        <v>0.54900000000000004</v>
      </c>
      <c r="G960" s="113">
        <v>1</v>
      </c>
      <c r="H960" s="113">
        <v>2.31</v>
      </c>
      <c r="I960" s="110" t="s">
        <v>1071</v>
      </c>
      <c r="J960" s="110" t="s">
        <v>1071</v>
      </c>
      <c r="K960" s="114" t="s">
        <v>1892</v>
      </c>
      <c r="L960" s="115" t="s">
        <v>1893</v>
      </c>
    </row>
    <row r="961" spans="2:12" x14ac:dyDescent="0.2">
      <c r="B961" s="116" t="s">
        <v>1080</v>
      </c>
      <c r="C961" s="101" t="s">
        <v>1894</v>
      </c>
      <c r="D961" s="106">
        <v>41.56</v>
      </c>
      <c r="E961" s="107">
        <v>16.032800000000002</v>
      </c>
      <c r="F961" s="107">
        <v>19.3324</v>
      </c>
      <c r="G961" s="103">
        <v>1</v>
      </c>
      <c r="H961" s="103">
        <v>1</v>
      </c>
      <c r="I961" s="101" t="s">
        <v>1071</v>
      </c>
      <c r="J961" s="101" t="s">
        <v>1071</v>
      </c>
      <c r="K961" s="102" t="s">
        <v>1892</v>
      </c>
      <c r="L961" s="108" t="s">
        <v>1893</v>
      </c>
    </row>
    <row r="962" spans="2:12" x14ac:dyDescent="0.2">
      <c r="B962" s="105" t="s">
        <v>1081</v>
      </c>
      <c r="C962" s="101" t="s">
        <v>1894</v>
      </c>
      <c r="D962" s="106">
        <v>50.67</v>
      </c>
      <c r="E962" s="107">
        <v>22.057400000000001</v>
      </c>
      <c r="F962" s="107">
        <v>26.596900000000002</v>
      </c>
      <c r="G962" s="103">
        <v>1</v>
      </c>
      <c r="H962" s="103">
        <v>1.52</v>
      </c>
      <c r="I962" s="101" t="s">
        <v>1071</v>
      </c>
      <c r="J962" s="101" t="s">
        <v>1071</v>
      </c>
      <c r="K962" s="102" t="s">
        <v>1892</v>
      </c>
      <c r="L962" s="108" t="s">
        <v>1893</v>
      </c>
    </row>
    <row r="963" spans="2:12" x14ac:dyDescent="0.2">
      <c r="B963" s="105" t="s">
        <v>1082</v>
      </c>
      <c r="C963" s="101" t="s">
        <v>1894</v>
      </c>
      <c r="D963" s="106">
        <v>82.23</v>
      </c>
      <c r="E963" s="107">
        <v>28.727399999999999</v>
      </c>
      <c r="F963" s="107">
        <v>34.639600000000002</v>
      </c>
      <c r="G963" s="103">
        <v>1</v>
      </c>
      <c r="H963" s="103">
        <v>2.31</v>
      </c>
      <c r="I963" s="101" t="s">
        <v>1071</v>
      </c>
      <c r="J963" s="101" t="s">
        <v>1071</v>
      </c>
      <c r="K963" s="102" t="s">
        <v>1892</v>
      </c>
      <c r="L963" s="108" t="s">
        <v>1893</v>
      </c>
    </row>
    <row r="964" spans="2:12" x14ac:dyDescent="0.2">
      <c r="B964" s="109" t="s">
        <v>1083</v>
      </c>
      <c r="C964" s="110" t="s">
        <v>1894</v>
      </c>
      <c r="D964" s="111">
        <v>82.74</v>
      </c>
      <c r="E964" s="112">
        <v>44.344000000000001</v>
      </c>
      <c r="F964" s="112">
        <v>53.470100000000002</v>
      </c>
      <c r="G964" s="113">
        <v>1</v>
      </c>
      <c r="H964" s="113">
        <v>2.31</v>
      </c>
      <c r="I964" s="110" t="s">
        <v>1071</v>
      </c>
      <c r="J964" s="110" t="s">
        <v>1071</v>
      </c>
      <c r="K964" s="114" t="s">
        <v>1892</v>
      </c>
      <c r="L964" s="115" t="s">
        <v>1893</v>
      </c>
    </row>
    <row r="965" spans="2:12" x14ac:dyDescent="0.2">
      <c r="B965" s="116" t="s">
        <v>1084</v>
      </c>
      <c r="C965" s="101" t="s">
        <v>1895</v>
      </c>
      <c r="D965" s="106">
        <v>86.95</v>
      </c>
      <c r="E965" s="107">
        <v>14.151199999999999</v>
      </c>
      <c r="F965" s="107">
        <v>17.063600000000001</v>
      </c>
      <c r="G965" s="103">
        <v>1</v>
      </c>
      <c r="H965" s="103">
        <v>1</v>
      </c>
      <c r="I965" s="101" t="s">
        <v>1071</v>
      </c>
      <c r="J965" s="101" t="s">
        <v>1071</v>
      </c>
      <c r="K965" s="102">
        <v>15</v>
      </c>
      <c r="L965" s="108" t="s">
        <v>1893</v>
      </c>
    </row>
    <row r="966" spans="2:12" x14ac:dyDescent="0.2">
      <c r="B966" s="105" t="s">
        <v>1085</v>
      </c>
      <c r="C966" s="101" t="s">
        <v>1895</v>
      </c>
      <c r="D966" s="106">
        <v>86.95</v>
      </c>
      <c r="E966" s="107">
        <v>16.509699999999999</v>
      </c>
      <c r="F966" s="107">
        <v>19.907499999999999</v>
      </c>
      <c r="G966" s="103">
        <v>1</v>
      </c>
      <c r="H966" s="103">
        <v>1.52</v>
      </c>
      <c r="I966" s="101" t="s">
        <v>1071</v>
      </c>
      <c r="J966" s="101" t="s">
        <v>1071</v>
      </c>
      <c r="K966" s="102" t="s">
        <v>1892</v>
      </c>
      <c r="L966" s="108" t="s">
        <v>1893</v>
      </c>
    </row>
    <row r="967" spans="2:12" x14ac:dyDescent="0.2">
      <c r="B967" s="105" t="s">
        <v>1086</v>
      </c>
      <c r="C967" s="101" t="s">
        <v>1895</v>
      </c>
      <c r="D967" s="106">
        <v>93.27</v>
      </c>
      <c r="E967" s="107">
        <v>18.814900000000002</v>
      </c>
      <c r="F967" s="107">
        <v>22.687100000000001</v>
      </c>
      <c r="G967" s="103">
        <v>1</v>
      </c>
      <c r="H967" s="103">
        <v>2.31</v>
      </c>
      <c r="I967" s="101" t="s">
        <v>1071</v>
      </c>
      <c r="J967" s="101" t="s">
        <v>1071</v>
      </c>
      <c r="K967" s="102" t="s">
        <v>1892</v>
      </c>
      <c r="L967" s="108" t="s">
        <v>1893</v>
      </c>
    </row>
    <row r="968" spans="2:12" x14ac:dyDescent="0.2">
      <c r="B968" s="109" t="s">
        <v>1087</v>
      </c>
      <c r="C968" s="110" t="s">
        <v>1895</v>
      </c>
      <c r="D968" s="111">
        <v>126.33</v>
      </c>
      <c r="E968" s="112">
        <v>28.929400000000001</v>
      </c>
      <c r="F968" s="112">
        <v>34.883200000000002</v>
      </c>
      <c r="G968" s="113">
        <v>1</v>
      </c>
      <c r="H968" s="113">
        <v>2.31</v>
      </c>
      <c r="I968" s="110" t="s">
        <v>1071</v>
      </c>
      <c r="J968" s="110" t="s">
        <v>1071</v>
      </c>
      <c r="K968" s="114" t="s">
        <v>1892</v>
      </c>
      <c r="L968" s="115" t="s">
        <v>1893</v>
      </c>
    </row>
    <row r="969" spans="2:12" x14ac:dyDescent="0.2">
      <c r="B969" s="116" t="s">
        <v>1088</v>
      </c>
      <c r="C969" s="101" t="s">
        <v>1896</v>
      </c>
      <c r="D969" s="106">
        <v>69.959999999999994</v>
      </c>
      <c r="E969" s="107">
        <v>11.301</v>
      </c>
      <c r="F969" s="107">
        <v>13.626799999999999</v>
      </c>
      <c r="G969" s="103">
        <v>1</v>
      </c>
      <c r="H969" s="103">
        <v>1</v>
      </c>
      <c r="I969" s="101" t="s">
        <v>1071</v>
      </c>
      <c r="J969" s="101" t="s">
        <v>1071</v>
      </c>
      <c r="K969" s="102" t="s">
        <v>1892</v>
      </c>
      <c r="L969" s="108" t="s">
        <v>1893</v>
      </c>
    </row>
    <row r="970" spans="2:12" x14ac:dyDescent="0.2">
      <c r="B970" s="105" t="s">
        <v>1089</v>
      </c>
      <c r="C970" s="101" t="s">
        <v>1896</v>
      </c>
      <c r="D970" s="106">
        <v>65.62</v>
      </c>
      <c r="E970" s="107">
        <v>10.967599999999999</v>
      </c>
      <c r="F970" s="107">
        <v>13.2248</v>
      </c>
      <c r="G970" s="103">
        <v>1</v>
      </c>
      <c r="H970" s="103">
        <v>1.52</v>
      </c>
      <c r="I970" s="101" t="s">
        <v>1071</v>
      </c>
      <c r="J970" s="101" t="s">
        <v>1071</v>
      </c>
      <c r="K970" s="102" t="s">
        <v>1892</v>
      </c>
      <c r="L970" s="108" t="s">
        <v>1893</v>
      </c>
    </row>
    <row r="971" spans="2:12" x14ac:dyDescent="0.2">
      <c r="B971" s="105" t="s">
        <v>1090</v>
      </c>
      <c r="C971" s="101" t="s">
        <v>1896</v>
      </c>
      <c r="D971" s="106">
        <v>61.27</v>
      </c>
      <c r="E971" s="107">
        <v>10.7339</v>
      </c>
      <c r="F971" s="107">
        <v>12.943</v>
      </c>
      <c r="G971" s="103">
        <v>1</v>
      </c>
      <c r="H971" s="103">
        <v>2.31</v>
      </c>
      <c r="I971" s="101" t="s">
        <v>1071</v>
      </c>
      <c r="J971" s="101" t="s">
        <v>1071</v>
      </c>
      <c r="K971" s="102" t="s">
        <v>1892</v>
      </c>
      <c r="L971" s="108" t="s">
        <v>1893</v>
      </c>
    </row>
    <row r="972" spans="2:12" x14ac:dyDescent="0.2">
      <c r="B972" s="109" t="s">
        <v>1091</v>
      </c>
      <c r="C972" s="110" t="s">
        <v>1896</v>
      </c>
      <c r="D972" s="111">
        <v>1.65</v>
      </c>
      <c r="E972" s="112">
        <v>1.6758999999999999</v>
      </c>
      <c r="F972" s="112">
        <v>2.0207999999999999</v>
      </c>
      <c r="G972" s="113">
        <v>1</v>
      </c>
      <c r="H972" s="113">
        <v>2.31</v>
      </c>
      <c r="I972" s="110" t="s">
        <v>1071</v>
      </c>
      <c r="J972" s="110" t="s">
        <v>1071</v>
      </c>
      <c r="K972" s="114" t="s">
        <v>1892</v>
      </c>
      <c r="L972" s="115" t="s">
        <v>1893</v>
      </c>
    </row>
    <row r="973" spans="2:12" x14ac:dyDescent="0.2">
      <c r="B973" s="116" t="s">
        <v>1092</v>
      </c>
      <c r="C973" s="101" t="s">
        <v>1897</v>
      </c>
      <c r="D973" s="106">
        <v>1.07</v>
      </c>
      <c r="E973" s="107">
        <v>6.218</v>
      </c>
      <c r="F973" s="107">
        <v>7.4977</v>
      </c>
      <c r="G973" s="103">
        <v>1</v>
      </c>
      <c r="H973" s="103">
        <v>1</v>
      </c>
      <c r="I973" s="101" t="s">
        <v>1071</v>
      </c>
      <c r="J973" s="101" t="s">
        <v>1071</v>
      </c>
      <c r="K973" s="102" t="s">
        <v>1892</v>
      </c>
      <c r="L973" s="108" t="s">
        <v>1893</v>
      </c>
    </row>
    <row r="974" spans="2:12" x14ac:dyDescent="0.2">
      <c r="B974" s="105" t="s">
        <v>1093</v>
      </c>
      <c r="C974" s="101" t="s">
        <v>1897</v>
      </c>
      <c r="D974" s="106">
        <v>59.45</v>
      </c>
      <c r="E974" s="107">
        <v>10.343999999999999</v>
      </c>
      <c r="F974" s="107">
        <v>12.472799999999999</v>
      </c>
      <c r="G974" s="103">
        <v>1</v>
      </c>
      <c r="H974" s="103">
        <v>1.52</v>
      </c>
      <c r="I974" s="101" t="s">
        <v>1071</v>
      </c>
      <c r="J974" s="101" t="s">
        <v>1071</v>
      </c>
      <c r="K974" s="102" t="s">
        <v>1892</v>
      </c>
      <c r="L974" s="108" t="s">
        <v>1893</v>
      </c>
    </row>
    <row r="975" spans="2:12" x14ac:dyDescent="0.2">
      <c r="B975" s="105" t="s">
        <v>1094</v>
      </c>
      <c r="C975" s="101" t="s">
        <v>1897</v>
      </c>
      <c r="D975" s="106">
        <v>75.38</v>
      </c>
      <c r="E975" s="107">
        <v>13.640700000000001</v>
      </c>
      <c r="F975" s="107">
        <v>16.448</v>
      </c>
      <c r="G975" s="103">
        <v>1</v>
      </c>
      <c r="H975" s="103">
        <v>2.31</v>
      </c>
      <c r="I975" s="101" t="s">
        <v>1071</v>
      </c>
      <c r="J975" s="101" t="s">
        <v>1071</v>
      </c>
      <c r="K975" s="102" t="s">
        <v>1892</v>
      </c>
      <c r="L975" s="108" t="s">
        <v>1893</v>
      </c>
    </row>
    <row r="976" spans="2:12" x14ac:dyDescent="0.2">
      <c r="B976" s="109" t="s">
        <v>1095</v>
      </c>
      <c r="C976" s="110" t="s">
        <v>1897</v>
      </c>
      <c r="D976" s="111">
        <v>95.55</v>
      </c>
      <c r="E976" s="112">
        <v>18.377800000000001</v>
      </c>
      <c r="F976" s="112">
        <v>22.16</v>
      </c>
      <c r="G976" s="113">
        <v>1</v>
      </c>
      <c r="H976" s="113">
        <v>2.31</v>
      </c>
      <c r="I976" s="110" t="s">
        <v>1071</v>
      </c>
      <c r="J976" s="110" t="s">
        <v>1071</v>
      </c>
      <c r="K976" s="114" t="s">
        <v>1892</v>
      </c>
      <c r="L976" s="115" t="s">
        <v>1893</v>
      </c>
    </row>
    <row r="977" spans="2:12" x14ac:dyDescent="0.2">
      <c r="B977" s="116" t="s">
        <v>1096</v>
      </c>
      <c r="C977" s="101" t="s">
        <v>1898</v>
      </c>
      <c r="D977" s="106">
        <v>4.03</v>
      </c>
      <c r="E977" s="107">
        <v>2.0948000000000002</v>
      </c>
      <c r="F977" s="107">
        <v>2.5259</v>
      </c>
      <c r="G977" s="103">
        <v>1</v>
      </c>
      <c r="H977" s="103">
        <v>1</v>
      </c>
      <c r="I977" s="101" t="s">
        <v>1071</v>
      </c>
      <c r="J977" s="101" t="s">
        <v>1071</v>
      </c>
      <c r="K977" s="102" t="s">
        <v>1892</v>
      </c>
      <c r="L977" s="108" t="s">
        <v>1893</v>
      </c>
    </row>
    <row r="978" spans="2:12" x14ac:dyDescent="0.2">
      <c r="B978" s="105" t="s">
        <v>1097</v>
      </c>
      <c r="C978" s="101" t="s">
        <v>1898</v>
      </c>
      <c r="D978" s="106">
        <v>65.010000000000005</v>
      </c>
      <c r="E978" s="107">
        <v>9.6798999999999999</v>
      </c>
      <c r="F978" s="107">
        <v>11.6721</v>
      </c>
      <c r="G978" s="103">
        <v>1</v>
      </c>
      <c r="H978" s="103">
        <v>1.52</v>
      </c>
      <c r="I978" s="101" t="s">
        <v>1071</v>
      </c>
      <c r="J978" s="101" t="s">
        <v>1071</v>
      </c>
      <c r="K978" s="102" t="s">
        <v>1892</v>
      </c>
      <c r="L978" s="108" t="s">
        <v>1893</v>
      </c>
    </row>
    <row r="979" spans="2:12" x14ac:dyDescent="0.2">
      <c r="B979" s="105" t="s">
        <v>1098</v>
      </c>
      <c r="C979" s="101" t="s">
        <v>1898</v>
      </c>
      <c r="D979" s="106">
        <v>74.239999999999995</v>
      </c>
      <c r="E979" s="107">
        <v>11.8185</v>
      </c>
      <c r="F979" s="107">
        <v>14.2508</v>
      </c>
      <c r="G979" s="103">
        <v>1</v>
      </c>
      <c r="H979" s="103">
        <v>2.31</v>
      </c>
      <c r="I979" s="101" t="s">
        <v>1071</v>
      </c>
      <c r="J979" s="101" t="s">
        <v>1071</v>
      </c>
      <c r="K979" s="102" t="s">
        <v>1892</v>
      </c>
      <c r="L979" s="108" t="s">
        <v>1893</v>
      </c>
    </row>
    <row r="980" spans="2:12" x14ac:dyDescent="0.2">
      <c r="B980" s="109" t="s">
        <v>1099</v>
      </c>
      <c r="C980" s="110" t="s">
        <v>1898</v>
      </c>
      <c r="D980" s="111">
        <v>92.94</v>
      </c>
      <c r="E980" s="112">
        <v>17.040900000000001</v>
      </c>
      <c r="F980" s="112">
        <v>20.547999999999998</v>
      </c>
      <c r="G980" s="113">
        <v>1</v>
      </c>
      <c r="H980" s="113">
        <v>2.31</v>
      </c>
      <c r="I980" s="110" t="s">
        <v>1071</v>
      </c>
      <c r="J980" s="110" t="s">
        <v>1071</v>
      </c>
      <c r="K980" s="114" t="s">
        <v>1892</v>
      </c>
      <c r="L980" s="115" t="s">
        <v>1893</v>
      </c>
    </row>
    <row r="981" spans="2:12" x14ac:dyDescent="0.2">
      <c r="B981" s="116" t="s">
        <v>1100</v>
      </c>
      <c r="C981" s="101" t="s">
        <v>1899</v>
      </c>
      <c r="D981" s="106">
        <v>20.7</v>
      </c>
      <c r="E981" s="107">
        <v>2.1305999999999998</v>
      </c>
      <c r="F981" s="107">
        <v>2.5691000000000002</v>
      </c>
      <c r="G981" s="103">
        <v>1</v>
      </c>
      <c r="H981" s="103">
        <v>1</v>
      </c>
      <c r="I981" s="101" t="s">
        <v>1071</v>
      </c>
      <c r="J981" s="101" t="s">
        <v>1071</v>
      </c>
      <c r="K981" s="102" t="s">
        <v>1892</v>
      </c>
      <c r="L981" s="108" t="s">
        <v>1893</v>
      </c>
    </row>
    <row r="982" spans="2:12" x14ac:dyDescent="0.2">
      <c r="B982" s="105" t="s">
        <v>1101</v>
      </c>
      <c r="C982" s="101" t="s">
        <v>1899</v>
      </c>
      <c r="D982" s="106">
        <v>51.86</v>
      </c>
      <c r="E982" s="107">
        <v>7.1782000000000004</v>
      </c>
      <c r="F982" s="107">
        <v>8.6555</v>
      </c>
      <c r="G982" s="103">
        <v>1</v>
      </c>
      <c r="H982" s="103">
        <v>1.52</v>
      </c>
      <c r="I982" s="101" t="s">
        <v>1071</v>
      </c>
      <c r="J982" s="101" t="s">
        <v>1071</v>
      </c>
      <c r="K982" s="102" t="s">
        <v>1892</v>
      </c>
      <c r="L982" s="108" t="s">
        <v>1893</v>
      </c>
    </row>
    <row r="983" spans="2:12" x14ac:dyDescent="0.2">
      <c r="B983" s="105" t="s">
        <v>1102</v>
      </c>
      <c r="C983" s="101" t="s">
        <v>1899</v>
      </c>
      <c r="D983" s="106">
        <v>61.6</v>
      </c>
      <c r="E983" s="107">
        <v>8.9761000000000006</v>
      </c>
      <c r="F983" s="107">
        <v>10.823399999999999</v>
      </c>
      <c r="G983" s="103">
        <v>1</v>
      </c>
      <c r="H983" s="103">
        <v>2.31</v>
      </c>
      <c r="I983" s="101" t="s">
        <v>1071</v>
      </c>
      <c r="J983" s="101" t="s">
        <v>1071</v>
      </c>
      <c r="K983" s="102" t="s">
        <v>1892</v>
      </c>
      <c r="L983" s="108" t="s">
        <v>1893</v>
      </c>
    </row>
    <row r="984" spans="2:12" x14ac:dyDescent="0.2">
      <c r="B984" s="109" t="s">
        <v>1103</v>
      </c>
      <c r="C984" s="110" t="s">
        <v>1899</v>
      </c>
      <c r="D984" s="111">
        <v>74.06</v>
      </c>
      <c r="E984" s="112">
        <v>12.654199999999999</v>
      </c>
      <c r="F984" s="112">
        <v>15.2585</v>
      </c>
      <c r="G984" s="113">
        <v>1</v>
      </c>
      <c r="H984" s="113">
        <v>2.31</v>
      </c>
      <c r="I984" s="110" t="s">
        <v>1071</v>
      </c>
      <c r="J984" s="110" t="s">
        <v>1071</v>
      </c>
      <c r="K984" s="114" t="s">
        <v>1892</v>
      </c>
      <c r="L984" s="115" t="s">
        <v>1893</v>
      </c>
    </row>
    <row r="985" spans="2:12" x14ac:dyDescent="0.2">
      <c r="B985" s="116" t="s">
        <v>1104</v>
      </c>
      <c r="C985" s="101" t="s">
        <v>1900</v>
      </c>
      <c r="D985" s="106">
        <v>2.54</v>
      </c>
      <c r="E985" s="107">
        <v>1.7896000000000001</v>
      </c>
      <c r="F985" s="107">
        <v>2.1579000000000002</v>
      </c>
      <c r="G985" s="103">
        <v>1</v>
      </c>
      <c r="H985" s="103">
        <v>1</v>
      </c>
      <c r="I985" s="101" t="s">
        <v>1071</v>
      </c>
      <c r="J985" s="101" t="s">
        <v>1071</v>
      </c>
      <c r="K985" s="102" t="s">
        <v>1892</v>
      </c>
      <c r="L985" s="108" t="s">
        <v>1893</v>
      </c>
    </row>
    <row r="986" spans="2:12" x14ac:dyDescent="0.2">
      <c r="B986" s="105" t="s">
        <v>1105</v>
      </c>
      <c r="C986" s="101" t="s">
        <v>1900</v>
      </c>
      <c r="D986" s="106">
        <v>35.200000000000003</v>
      </c>
      <c r="E986" s="107">
        <v>3.8820999999999999</v>
      </c>
      <c r="F986" s="107">
        <v>4.681</v>
      </c>
      <c r="G986" s="103">
        <v>1</v>
      </c>
      <c r="H986" s="103">
        <v>1.52</v>
      </c>
      <c r="I986" s="101" t="s">
        <v>1071</v>
      </c>
      <c r="J986" s="101" t="s">
        <v>1071</v>
      </c>
      <c r="K986" s="102" t="s">
        <v>1892</v>
      </c>
      <c r="L986" s="108" t="s">
        <v>1893</v>
      </c>
    </row>
    <row r="987" spans="2:12" x14ac:dyDescent="0.2">
      <c r="B987" s="105" t="s">
        <v>1106</v>
      </c>
      <c r="C987" s="101" t="s">
        <v>1900</v>
      </c>
      <c r="D987" s="106">
        <v>54.55</v>
      </c>
      <c r="E987" s="107">
        <v>6.9623999999999997</v>
      </c>
      <c r="F987" s="107">
        <v>8.3953000000000007</v>
      </c>
      <c r="G987" s="103">
        <v>1</v>
      </c>
      <c r="H987" s="103">
        <v>2.31</v>
      </c>
      <c r="I987" s="101" t="s">
        <v>1071</v>
      </c>
      <c r="J987" s="101" t="s">
        <v>1071</v>
      </c>
      <c r="K987" s="102" t="s">
        <v>1892</v>
      </c>
      <c r="L987" s="108" t="s">
        <v>1893</v>
      </c>
    </row>
    <row r="988" spans="2:12" x14ac:dyDescent="0.2">
      <c r="B988" s="109" t="s">
        <v>1107</v>
      </c>
      <c r="C988" s="110" t="s">
        <v>1900</v>
      </c>
      <c r="D988" s="111">
        <v>74</v>
      </c>
      <c r="E988" s="112">
        <v>15.7623</v>
      </c>
      <c r="F988" s="112">
        <v>19.0062</v>
      </c>
      <c r="G988" s="113">
        <v>1</v>
      </c>
      <c r="H988" s="113">
        <v>2.31</v>
      </c>
      <c r="I988" s="110" t="s">
        <v>1071</v>
      </c>
      <c r="J988" s="110" t="s">
        <v>1071</v>
      </c>
      <c r="K988" s="114" t="s">
        <v>1892</v>
      </c>
      <c r="L988" s="115" t="s">
        <v>1893</v>
      </c>
    </row>
    <row r="989" spans="2:12" x14ac:dyDescent="0.2">
      <c r="B989" s="116" t="s">
        <v>1108</v>
      </c>
      <c r="C989" s="101" t="s">
        <v>1901</v>
      </c>
      <c r="D989" s="106">
        <v>23.81</v>
      </c>
      <c r="E989" s="107">
        <v>2.7488000000000001</v>
      </c>
      <c r="F989" s="107">
        <v>3.3144999999999998</v>
      </c>
      <c r="G989" s="103">
        <v>1</v>
      </c>
      <c r="H989" s="103">
        <v>1</v>
      </c>
      <c r="I989" s="101" t="s">
        <v>1071</v>
      </c>
      <c r="J989" s="101" t="s">
        <v>1071</v>
      </c>
      <c r="K989" s="102" t="s">
        <v>1892</v>
      </c>
      <c r="L989" s="108" t="s">
        <v>1893</v>
      </c>
    </row>
    <row r="990" spans="2:12" x14ac:dyDescent="0.2">
      <c r="B990" s="105" t="s">
        <v>1109</v>
      </c>
      <c r="C990" s="101" t="s">
        <v>1901</v>
      </c>
      <c r="D990" s="106">
        <v>39.119999999999997</v>
      </c>
      <c r="E990" s="107">
        <v>4.9581999999999997</v>
      </c>
      <c r="F990" s="107">
        <v>5.9786000000000001</v>
      </c>
      <c r="G990" s="103">
        <v>1</v>
      </c>
      <c r="H990" s="103">
        <v>1.52</v>
      </c>
      <c r="I990" s="101" t="s">
        <v>1071</v>
      </c>
      <c r="J990" s="101" t="s">
        <v>1071</v>
      </c>
      <c r="K990" s="102" t="s">
        <v>1892</v>
      </c>
      <c r="L990" s="108" t="s">
        <v>1893</v>
      </c>
    </row>
    <row r="991" spans="2:12" x14ac:dyDescent="0.2">
      <c r="B991" s="105" t="s">
        <v>1110</v>
      </c>
      <c r="C991" s="101" t="s">
        <v>1901</v>
      </c>
      <c r="D991" s="106">
        <v>49.61</v>
      </c>
      <c r="E991" s="107">
        <v>6.7133000000000003</v>
      </c>
      <c r="F991" s="107">
        <v>8.0949000000000009</v>
      </c>
      <c r="G991" s="103">
        <v>1</v>
      </c>
      <c r="H991" s="103">
        <v>2.31</v>
      </c>
      <c r="I991" s="101" t="s">
        <v>1071</v>
      </c>
      <c r="J991" s="101" t="s">
        <v>1071</v>
      </c>
      <c r="K991" s="102" t="s">
        <v>1892</v>
      </c>
      <c r="L991" s="108" t="s">
        <v>1893</v>
      </c>
    </row>
    <row r="992" spans="2:12" x14ac:dyDescent="0.2">
      <c r="B992" s="109" t="s">
        <v>1111</v>
      </c>
      <c r="C992" s="110" t="s">
        <v>1901</v>
      </c>
      <c r="D992" s="111">
        <v>59.89</v>
      </c>
      <c r="E992" s="112">
        <v>9.6979000000000006</v>
      </c>
      <c r="F992" s="112">
        <v>11.6938</v>
      </c>
      <c r="G992" s="113">
        <v>1</v>
      </c>
      <c r="H992" s="113">
        <v>2.31</v>
      </c>
      <c r="I992" s="110" t="s">
        <v>1071</v>
      </c>
      <c r="J992" s="110" t="s">
        <v>1071</v>
      </c>
      <c r="K992" s="114" t="s">
        <v>1892</v>
      </c>
      <c r="L992" s="115" t="s">
        <v>1893</v>
      </c>
    </row>
    <row r="993" spans="2:12" x14ac:dyDescent="0.2">
      <c r="B993" s="116" t="s">
        <v>1112</v>
      </c>
      <c r="C993" s="101" t="s">
        <v>1902</v>
      </c>
      <c r="D993" s="106">
        <v>14.55</v>
      </c>
      <c r="E993" s="107">
        <v>1.5722</v>
      </c>
      <c r="F993" s="107">
        <v>1.8957999999999999</v>
      </c>
      <c r="G993" s="103">
        <v>1</v>
      </c>
      <c r="H993" s="103">
        <v>1</v>
      </c>
      <c r="I993" s="101" t="s">
        <v>1071</v>
      </c>
      <c r="J993" s="101" t="s">
        <v>1071</v>
      </c>
      <c r="K993" s="102" t="s">
        <v>1892</v>
      </c>
      <c r="L993" s="108" t="s">
        <v>1893</v>
      </c>
    </row>
    <row r="994" spans="2:12" x14ac:dyDescent="0.2">
      <c r="B994" s="105" t="s">
        <v>1113</v>
      </c>
      <c r="C994" s="101" t="s">
        <v>1902</v>
      </c>
      <c r="D994" s="106">
        <v>30.66</v>
      </c>
      <c r="E994" s="107">
        <v>3.6539000000000001</v>
      </c>
      <c r="F994" s="107">
        <v>4.4058999999999999</v>
      </c>
      <c r="G994" s="103">
        <v>1</v>
      </c>
      <c r="H994" s="103">
        <v>1.52</v>
      </c>
      <c r="I994" s="101" t="s">
        <v>1071</v>
      </c>
      <c r="J994" s="101" t="s">
        <v>1071</v>
      </c>
      <c r="K994" s="102" t="s">
        <v>1892</v>
      </c>
      <c r="L994" s="108" t="s">
        <v>1893</v>
      </c>
    </row>
    <row r="995" spans="2:12" x14ac:dyDescent="0.2">
      <c r="B995" s="105" t="s">
        <v>1114</v>
      </c>
      <c r="C995" s="101" t="s">
        <v>1902</v>
      </c>
      <c r="D995" s="106">
        <v>41.95</v>
      </c>
      <c r="E995" s="107">
        <v>4.8788</v>
      </c>
      <c r="F995" s="107">
        <v>5.8829000000000002</v>
      </c>
      <c r="G995" s="103">
        <v>1</v>
      </c>
      <c r="H995" s="103">
        <v>2.31</v>
      </c>
      <c r="I995" s="101" t="s">
        <v>1071</v>
      </c>
      <c r="J995" s="101" t="s">
        <v>1071</v>
      </c>
      <c r="K995" s="102" t="s">
        <v>1892</v>
      </c>
      <c r="L995" s="108" t="s">
        <v>1893</v>
      </c>
    </row>
    <row r="996" spans="2:12" x14ac:dyDescent="0.2">
      <c r="B996" s="109" t="s">
        <v>1115</v>
      </c>
      <c r="C996" s="110" t="s">
        <v>1902</v>
      </c>
      <c r="D996" s="111">
        <v>48.14</v>
      </c>
      <c r="E996" s="112">
        <v>6.1272000000000002</v>
      </c>
      <c r="F996" s="112">
        <v>7.3882000000000003</v>
      </c>
      <c r="G996" s="113">
        <v>1</v>
      </c>
      <c r="H996" s="113">
        <v>2.31</v>
      </c>
      <c r="I996" s="110" t="s">
        <v>1071</v>
      </c>
      <c r="J996" s="110" t="s">
        <v>1071</v>
      </c>
      <c r="K996" s="114" t="s">
        <v>1892</v>
      </c>
      <c r="L996" s="115" t="s">
        <v>1893</v>
      </c>
    </row>
    <row r="997" spans="2:12" x14ac:dyDescent="0.2">
      <c r="B997" s="116" t="s">
        <v>1116</v>
      </c>
      <c r="C997" s="101" t="s">
        <v>1903</v>
      </c>
      <c r="D997" s="106">
        <v>6</v>
      </c>
      <c r="E997" s="107">
        <v>3.7225000000000001</v>
      </c>
      <c r="F997" s="107">
        <v>4.4885999999999999</v>
      </c>
      <c r="G997" s="103">
        <v>1</v>
      </c>
      <c r="H997" s="103">
        <v>1</v>
      </c>
      <c r="I997" s="101" t="s">
        <v>1071</v>
      </c>
      <c r="J997" s="101" t="s">
        <v>1071</v>
      </c>
      <c r="K997" s="102" t="s">
        <v>1892</v>
      </c>
      <c r="L997" s="108" t="s">
        <v>1893</v>
      </c>
    </row>
    <row r="998" spans="2:12" x14ac:dyDescent="0.2">
      <c r="B998" s="105" t="s">
        <v>1117</v>
      </c>
      <c r="C998" s="101" t="s">
        <v>1903</v>
      </c>
      <c r="D998" s="106">
        <v>21.48</v>
      </c>
      <c r="E998" s="107">
        <v>3.9184000000000001</v>
      </c>
      <c r="F998" s="107">
        <v>4.7248000000000001</v>
      </c>
      <c r="G998" s="103">
        <v>1</v>
      </c>
      <c r="H998" s="103">
        <v>1.52</v>
      </c>
      <c r="I998" s="101" t="s">
        <v>1071</v>
      </c>
      <c r="J998" s="101" t="s">
        <v>1071</v>
      </c>
      <c r="K998" s="102" t="s">
        <v>1892</v>
      </c>
      <c r="L998" s="108" t="s">
        <v>1893</v>
      </c>
    </row>
    <row r="999" spans="2:12" x14ac:dyDescent="0.2">
      <c r="B999" s="105" t="s">
        <v>1118</v>
      </c>
      <c r="C999" s="101" t="s">
        <v>1903</v>
      </c>
      <c r="D999" s="106">
        <v>38.72</v>
      </c>
      <c r="E999" s="107">
        <v>7.1021000000000001</v>
      </c>
      <c r="F999" s="107">
        <v>8.5637000000000008</v>
      </c>
      <c r="G999" s="103">
        <v>1</v>
      </c>
      <c r="H999" s="103">
        <v>2.31</v>
      </c>
      <c r="I999" s="101" t="s">
        <v>1071</v>
      </c>
      <c r="J999" s="101" t="s">
        <v>1071</v>
      </c>
      <c r="K999" s="102" t="s">
        <v>1892</v>
      </c>
      <c r="L999" s="108" t="s">
        <v>1893</v>
      </c>
    </row>
    <row r="1000" spans="2:12" x14ac:dyDescent="0.2">
      <c r="B1000" s="109" t="s">
        <v>1119</v>
      </c>
      <c r="C1000" s="110" t="s">
        <v>1903</v>
      </c>
      <c r="D1000" s="111">
        <v>85.84</v>
      </c>
      <c r="E1000" s="112">
        <v>19.0212</v>
      </c>
      <c r="F1000" s="112">
        <v>22.9358</v>
      </c>
      <c r="G1000" s="113">
        <v>1</v>
      </c>
      <c r="H1000" s="113">
        <v>2.31</v>
      </c>
      <c r="I1000" s="110" t="s">
        <v>1071</v>
      </c>
      <c r="J1000" s="110" t="s">
        <v>1071</v>
      </c>
      <c r="K1000" s="114" t="s">
        <v>1892</v>
      </c>
      <c r="L1000" s="115" t="s">
        <v>1893</v>
      </c>
    </row>
    <row r="1001" spans="2:12" x14ac:dyDescent="0.2">
      <c r="B1001" s="116" t="s">
        <v>1120</v>
      </c>
      <c r="C1001" s="101" t="s">
        <v>1904</v>
      </c>
      <c r="D1001" s="106">
        <v>13.21</v>
      </c>
      <c r="E1001" s="107">
        <v>1.3871</v>
      </c>
      <c r="F1001" s="107">
        <v>1.6726000000000001</v>
      </c>
      <c r="G1001" s="103">
        <v>1</v>
      </c>
      <c r="H1001" s="103">
        <v>1</v>
      </c>
      <c r="I1001" s="101" t="s">
        <v>1071</v>
      </c>
      <c r="J1001" s="101" t="s">
        <v>1071</v>
      </c>
      <c r="K1001" s="102" t="s">
        <v>1892</v>
      </c>
      <c r="L1001" s="108" t="s">
        <v>1893</v>
      </c>
    </row>
    <row r="1002" spans="2:12" x14ac:dyDescent="0.2">
      <c r="B1002" s="105" t="s">
        <v>1121</v>
      </c>
      <c r="C1002" s="101" t="s">
        <v>1904</v>
      </c>
      <c r="D1002" s="106">
        <v>22.95</v>
      </c>
      <c r="E1002" s="107">
        <v>2.7513999999999998</v>
      </c>
      <c r="F1002" s="107">
        <v>3.3176000000000001</v>
      </c>
      <c r="G1002" s="103">
        <v>1</v>
      </c>
      <c r="H1002" s="103">
        <v>1.52</v>
      </c>
      <c r="I1002" s="101" t="s">
        <v>1071</v>
      </c>
      <c r="J1002" s="101" t="s">
        <v>1071</v>
      </c>
      <c r="K1002" s="102" t="s">
        <v>1892</v>
      </c>
      <c r="L1002" s="108" t="s">
        <v>1893</v>
      </c>
    </row>
    <row r="1003" spans="2:12" x14ac:dyDescent="0.2">
      <c r="B1003" s="105" t="s">
        <v>1122</v>
      </c>
      <c r="C1003" s="101" t="s">
        <v>1904</v>
      </c>
      <c r="D1003" s="106">
        <v>35.700000000000003</v>
      </c>
      <c r="E1003" s="107">
        <v>4.8559999999999999</v>
      </c>
      <c r="F1003" s="107">
        <v>5.8554000000000004</v>
      </c>
      <c r="G1003" s="103">
        <v>1</v>
      </c>
      <c r="H1003" s="103">
        <v>2.31</v>
      </c>
      <c r="I1003" s="101" t="s">
        <v>1071</v>
      </c>
      <c r="J1003" s="101" t="s">
        <v>1071</v>
      </c>
      <c r="K1003" s="102" t="s">
        <v>1892</v>
      </c>
      <c r="L1003" s="108" t="s">
        <v>1893</v>
      </c>
    </row>
    <row r="1004" spans="2:12" x14ac:dyDescent="0.2">
      <c r="B1004" s="109" t="s">
        <v>1123</v>
      </c>
      <c r="C1004" s="110" t="s">
        <v>1904</v>
      </c>
      <c r="D1004" s="111">
        <v>48.78</v>
      </c>
      <c r="E1004" s="112">
        <v>7.86</v>
      </c>
      <c r="F1004" s="112">
        <v>9.4776000000000007</v>
      </c>
      <c r="G1004" s="113">
        <v>1</v>
      </c>
      <c r="H1004" s="113">
        <v>2.31</v>
      </c>
      <c r="I1004" s="110" t="s">
        <v>1071</v>
      </c>
      <c r="J1004" s="110" t="s">
        <v>1071</v>
      </c>
      <c r="K1004" s="114" t="s">
        <v>1892</v>
      </c>
      <c r="L1004" s="115" t="s">
        <v>1893</v>
      </c>
    </row>
    <row r="1005" spans="2:12" x14ac:dyDescent="0.2">
      <c r="B1005" s="116" t="s">
        <v>1124</v>
      </c>
      <c r="C1005" s="101" t="s">
        <v>1905</v>
      </c>
      <c r="D1005" s="106">
        <v>18.940000000000001</v>
      </c>
      <c r="E1005" s="107">
        <v>2.2183999999999999</v>
      </c>
      <c r="F1005" s="107">
        <v>2.6749999999999998</v>
      </c>
      <c r="G1005" s="103">
        <v>1</v>
      </c>
      <c r="H1005" s="103">
        <v>1</v>
      </c>
      <c r="I1005" s="101" t="s">
        <v>1071</v>
      </c>
      <c r="J1005" s="101" t="s">
        <v>1071</v>
      </c>
      <c r="K1005" s="102" t="s">
        <v>1892</v>
      </c>
      <c r="L1005" s="108" t="s">
        <v>1893</v>
      </c>
    </row>
    <row r="1006" spans="2:12" x14ac:dyDescent="0.2">
      <c r="B1006" s="105" t="s">
        <v>1125</v>
      </c>
      <c r="C1006" s="101" t="s">
        <v>1905</v>
      </c>
      <c r="D1006" s="106">
        <v>27.35</v>
      </c>
      <c r="E1006" s="107">
        <v>3.4102999999999999</v>
      </c>
      <c r="F1006" s="107">
        <v>4.1121999999999996</v>
      </c>
      <c r="G1006" s="103">
        <v>1</v>
      </c>
      <c r="H1006" s="103">
        <v>1.52</v>
      </c>
      <c r="I1006" s="101" t="s">
        <v>1071</v>
      </c>
      <c r="J1006" s="101" t="s">
        <v>1071</v>
      </c>
      <c r="K1006" s="102" t="s">
        <v>1892</v>
      </c>
      <c r="L1006" s="108" t="s">
        <v>1893</v>
      </c>
    </row>
    <row r="1007" spans="2:12" x14ac:dyDescent="0.2">
      <c r="B1007" s="105" t="s">
        <v>1126</v>
      </c>
      <c r="C1007" s="101" t="s">
        <v>1905</v>
      </c>
      <c r="D1007" s="106">
        <v>33.76</v>
      </c>
      <c r="E1007" s="107">
        <v>4.3155999999999999</v>
      </c>
      <c r="F1007" s="107">
        <v>5.2038000000000002</v>
      </c>
      <c r="G1007" s="103">
        <v>1</v>
      </c>
      <c r="H1007" s="103">
        <v>2.31</v>
      </c>
      <c r="I1007" s="101" t="s">
        <v>1071</v>
      </c>
      <c r="J1007" s="101" t="s">
        <v>1071</v>
      </c>
      <c r="K1007" s="102" t="s">
        <v>1892</v>
      </c>
      <c r="L1007" s="108" t="s">
        <v>1893</v>
      </c>
    </row>
    <row r="1008" spans="2:12" x14ac:dyDescent="0.2">
      <c r="B1008" s="109" t="s">
        <v>1127</v>
      </c>
      <c r="C1008" s="110" t="s">
        <v>1905</v>
      </c>
      <c r="D1008" s="111">
        <v>45.06</v>
      </c>
      <c r="E1008" s="112">
        <v>6.9272</v>
      </c>
      <c r="F1008" s="112">
        <v>8.3528000000000002</v>
      </c>
      <c r="G1008" s="113">
        <v>1</v>
      </c>
      <c r="H1008" s="113">
        <v>2.31</v>
      </c>
      <c r="I1008" s="110" t="s">
        <v>1071</v>
      </c>
      <c r="J1008" s="110" t="s">
        <v>1071</v>
      </c>
      <c r="K1008" s="114" t="s">
        <v>1892</v>
      </c>
      <c r="L1008" s="115" t="s">
        <v>1893</v>
      </c>
    </row>
    <row r="1009" spans="2:12" x14ac:dyDescent="0.2">
      <c r="B1009" s="116" t="s">
        <v>1128</v>
      </c>
      <c r="C1009" s="101" t="s">
        <v>1906</v>
      </c>
      <c r="D1009" s="106">
        <v>15.53</v>
      </c>
      <c r="E1009" s="107">
        <v>1.8346</v>
      </c>
      <c r="F1009" s="107">
        <v>2.2122000000000002</v>
      </c>
      <c r="G1009" s="103">
        <v>1</v>
      </c>
      <c r="H1009" s="103">
        <v>1</v>
      </c>
      <c r="I1009" s="101" t="s">
        <v>1071</v>
      </c>
      <c r="J1009" s="101" t="s">
        <v>1071</v>
      </c>
      <c r="K1009" s="102" t="s">
        <v>1892</v>
      </c>
      <c r="L1009" s="108" t="s">
        <v>1893</v>
      </c>
    </row>
    <row r="1010" spans="2:12" x14ac:dyDescent="0.2">
      <c r="B1010" s="105" t="s">
        <v>1129</v>
      </c>
      <c r="C1010" s="101" t="s">
        <v>1906</v>
      </c>
      <c r="D1010" s="106">
        <v>22.06</v>
      </c>
      <c r="E1010" s="107">
        <v>2.5118</v>
      </c>
      <c r="F1010" s="107">
        <v>3.0287000000000002</v>
      </c>
      <c r="G1010" s="103">
        <v>1</v>
      </c>
      <c r="H1010" s="103">
        <v>1.52</v>
      </c>
      <c r="I1010" s="101" t="s">
        <v>1071</v>
      </c>
      <c r="J1010" s="101" t="s">
        <v>1071</v>
      </c>
      <c r="K1010" s="102" t="s">
        <v>1892</v>
      </c>
      <c r="L1010" s="108" t="s">
        <v>1893</v>
      </c>
    </row>
    <row r="1011" spans="2:12" x14ac:dyDescent="0.2">
      <c r="B1011" s="105" t="s">
        <v>1130</v>
      </c>
      <c r="C1011" s="101" t="s">
        <v>1906</v>
      </c>
      <c r="D1011" s="106">
        <v>33.270000000000003</v>
      </c>
      <c r="E1011" s="107">
        <v>4.7927999999999997</v>
      </c>
      <c r="F1011" s="107">
        <v>5.7792000000000003</v>
      </c>
      <c r="G1011" s="103">
        <v>1</v>
      </c>
      <c r="H1011" s="103">
        <v>2.31</v>
      </c>
      <c r="I1011" s="101" t="s">
        <v>1071</v>
      </c>
      <c r="J1011" s="101" t="s">
        <v>1071</v>
      </c>
      <c r="K1011" s="102" t="s">
        <v>1892</v>
      </c>
      <c r="L1011" s="108" t="s">
        <v>1893</v>
      </c>
    </row>
    <row r="1012" spans="2:12" x14ac:dyDescent="0.2">
      <c r="B1012" s="109" t="s">
        <v>1131</v>
      </c>
      <c r="C1012" s="110" t="s">
        <v>1906</v>
      </c>
      <c r="D1012" s="111">
        <v>34.93</v>
      </c>
      <c r="E1012" s="112">
        <v>7.8968999999999996</v>
      </c>
      <c r="F1012" s="112">
        <v>9.5221</v>
      </c>
      <c r="G1012" s="113">
        <v>1</v>
      </c>
      <c r="H1012" s="113">
        <v>2.31</v>
      </c>
      <c r="I1012" s="110" t="s">
        <v>1071</v>
      </c>
      <c r="J1012" s="110" t="s">
        <v>1071</v>
      </c>
      <c r="K1012" s="114" t="s">
        <v>1892</v>
      </c>
      <c r="L1012" s="115" t="s">
        <v>1893</v>
      </c>
    </row>
    <row r="1013" spans="2:12" x14ac:dyDescent="0.2">
      <c r="B1013" s="116" t="s">
        <v>1132</v>
      </c>
      <c r="C1013" s="101" t="s">
        <v>1907</v>
      </c>
      <c r="D1013" s="106">
        <v>10.96</v>
      </c>
      <c r="E1013" s="107">
        <v>1.1383000000000001</v>
      </c>
      <c r="F1013" s="107">
        <v>1.3726</v>
      </c>
      <c r="G1013" s="103">
        <v>1</v>
      </c>
      <c r="H1013" s="103">
        <v>1</v>
      </c>
      <c r="I1013" s="101" t="s">
        <v>1071</v>
      </c>
      <c r="J1013" s="101" t="s">
        <v>1071</v>
      </c>
      <c r="K1013" s="102" t="s">
        <v>1892</v>
      </c>
      <c r="L1013" s="108" t="s">
        <v>1893</v>
      </c>
    </row>
    <row r="1014" spans="2:12" x14ac:dyDescent="0.2">
      <c r="B1014" s="105" t="s">
        <v>1133</v>
      </c>
      <c r="C1014" s="101" t="s">
        <v>1907</v>
      </c>
      <c r="D1014" s="106">
        <v>19.27</v>
      </c>
      <c r="E1014" s="107">
        <v>2.1575000000000002</v>
      </c>
      <c r="F1014" s="107">
        <v>2.6015000000000001</v>
      </c>
      <c r="G1014" s="103">
        <v>1</v>
      </c>
      <c r="H1014" s="103">
        <v>1.52</v>
      </c>
      <c r="I1014" s="101" t="s">
        <v>1071</v>
      </c>
      <c r="J1014" s="101" t="s">
        <v>1071</v>
      </c>
      <c r="K1014" s="102" t="s">
        <v>1892</v>
      </c>
      <c r="L1014" s="108" t="s">
        <v>1893</v>
      </c>
    </row>
    <row r="1015" spans="2:12" x14ac:dyDescent="0.2">
      <c r="B1015" s="105" t="s">
        <v>1134</v>
      </c>
      <c r="C1015" s="101" t="s">
        <v>1907</v>
      </c>
      <c r="D1015" s="106">
        <v>31.23</v>
      </c>
      <c r="E1015" s="107">
        <v>3.8824999999999998</v>
      </c>
      <c r="F1015" s="107">
        <v>4.6814999999999998</v>
      </c>
      <c r="G1015" s="103">
        <v>1</v>
      </c>
      <c r="H1015" s="103">
        <v>2.31</v>
      </c>
      <c r="I1015" s="101" t="s">
        <v>1071</v>
      </c>
      <c r="J1015" s="101" t="s">
        <v>1071</v>
      </c>
      <c r="K1015" s="102" t="s">
        <v>1892</v>
      </c>
      <c r="L1015" s="108" t="s">
        <v>1893</v>
      </c>
    </row>
    <row r="1016" spans="2:12" x14ac:dyDescent="0.2">
      <c r="B1016" s="109" t="s">
        <v>1135</v>
      </c>
      <c r="C1016" s="110" t="s">
        <v>1907</v>
      </c>
      <c r="D1016" s="111">
        <v>42.63</v>
      </c>
      <c r="E1016" s="112">
        <v>5.6555999999999997</v>
      </c>
      <c r="F1016" s="112">
        <v>6.8194999999999997</v>
      </c>
      <c r="G1016" s="113">
        <v>1</v>
      </c>
      <c r="H1016" s="113">
        <v>2.31</v>
      </c>
      <c r="I1016" s="110" t="s">
        <v>1071</v>
      </c>
      <c r="J1016" s="110" t="s">
        <v>1071</v>
      </c>
      <c r="K1016" s="114" t="s">
        <v>1892</v>
      </c>
      <c r="L1016" s="115" t="s">
        <v>1893</v>
      </c>
    </row>
    <row r="1017" spans="2:12" x14ac:dyDescent="0.2">
      <c r="B1017" s="116" t="s">
        <v>1136</v>
      </c>
      <c r="C1017" s="101" t="s">
        <v>1908</v>
      </c>
      <c r="D1017" s="106">
        <v>5.76</v>
      </c>
      <c r="E1017" s="107">
        <v>0.54149999999999998</v>
      </c>
      <c r="F1017" s="107">
        <v>0.65290000000000004</v>
      </c>
      <c r="G1017" s="103">
        <v>1</v>
      </c>
      <c r="H1017" s="103">
        <v>1</v>
      </c>
      <c r="I1017" s="101" t="s">
        <v>1071</v>
      </c>
      <c r="J1017" s="101" t="s">
        <v>1071</v>
      </c>
      <c r="K1017" s="102" t="s">
        <v>1892</v>
      </c>
      <c r="L1017" s="108" t="s">
        <v>1893</v>
      </c>
    </row>
    <row r="1018" spans="2:12" x14ac:dyDescent="0.2">
      <c r="B1018" s="105" t="s">
        <v>1137</v>
      </c>
      <c r="C1018" s="101" t="s">
        <v>1908</v>
      </c>
      <c r="D1018" s="106">
        <v>13.7</v>
      </c>
      <c r="E1018" s="107">
        <v>1.6618999999999999</v>
      </c>
      <c r="F1018" s="107">
        <v>2.0038999999999998</v>
      </c>
      <c r="G1018" s="103">
        <v>1</v>
      </c>
      <c r="H1018" s="103">
        <v>1.52</v>
      </c>
      <c r="I1018" s="101" t="s">
        <v>1071</v>
      </c>
      <c r="J1018" s="101" t="s">
        <v>1071</v>
      </c>
      <c r="K1018" s="102" t="s">
        <v>1892</v>
      </c>
      <c r="L1018" s="108" t="s">
        <v>1893</v>
      </c>
    </row>
    <row r="1019" spans="2:12" x14ac:dyDescent="0.2">
      <c r="B1019" s="105" t="s">
        <v>1138</v>
      </c>
      <c r="C1019" s="101" t="s">
        <v>1908</v>
      </c>
      <c r="D1019" s="106">
        <v>23.64</v>
      </c>
      <c r="E1019" s="107">
        <v>3.2795000000000001</v>
      </c>
      <c r="F1019" s="107">
        <v>3.9544000000000001</v>
      </c>
      <c r="G1019" s="103">
        <v>1</v>
      </c>
      <c r="H1019" s="103">
        <v>2.31</v>
      </c>
      <c r="I1019" s="101" t="s">
        <v>1071</v>
      </c>
      <c r="J1019" s="101" t="s">
        <v>1071</v>
      </c>
      <c r="K1019" s="102" t="s">
        <v>1892</v>
      </c>
      <c r="L1019" s="108" t="s">
        <v>1893</v>
      </c>
    </row>
    <row r="1020" spans="2:12" x14ac:dyDescent="0.2">
      <c r="B1020" s="109" t="s">
        <v>1139</v>
      </c>
      <c r="C1020" s="110" t="s">
        <v>1908</v>
      </c>
      <c r="D1020" s="111">
        <v>33.18</v>
      </c>
      <c r="E1020" s="112">
        <v>6.6536999999999997</v>
      </c>
      <c r="F1020" s="112">
        <v>8.0230999999999995</v>
      </c>
      <c r="G1020" s="113">
        <v>1</v>
      </c>
      <c r="H1020" s="113">
        <v>2.31</v>
      </c>
      <c r="I1020" s="110" t="s">
        <v>1071</v>
      </c>
      <c r="J1020" s="110" t="s">
        <v>1071</v>
      </c>
      <c r="K1020" s="114" t="s">
        <v>1892</v>
      </c>
      <c r="L1020" s="115" t="s">
        <v>1893</v>
      </c>
    </row>
    <row r="1021" spans="2:12" x14ac:dyDescent="0.2">
      <c r="B1021" s="116" t="s">
        <v>1140</v>
      </c>
      <c r="C1021" s="101" t="s">
        <v>1909</v>
      </c>
      <c r="D1021" s="106">
        <v>12.16</v>
      </c>
      <c r="E1021" s="107">
        <v>1.4298</v>
      </c>
      <c r="F1021" s="107">
        <v>1.7241</v>
      </c>
      <c r="G1021" s="103">
        <v>1</v>
      </c>
      <c r="H1021" s="103">
        <v>1</v>
      </c>
      <c r="I1021" s="101" t="s">
        <v>1071</v>
      </c>
      <c r="J1021" s="101" t="s">
        <v>1071</v>
      </c>
      <c r="K1021" s="102" t="s">
        <v>1892</v>
      </c>
      <c r="L1021" s="108" t="s">
        <v>1893</v>
      </c>
    </row>
    <row r="1022" spans="2:12" x14ac:dyDescent="0.2">
      <c r="B1022" s="105" t="s">
        <v>1141</v>
      </c>
      <c r="C1022" s="101" t="s">
        <v>1909</v>
      </c>
      <c r="D1022" s="106">
        <v>17.07</v>
      </c>
      <c r="E1022" s="107">
        <v>2.1240000000000001</v>
      </c>
      <c r="F1022" s="107">
        <v>2.5611000000000002</v>
      </c>
      <c r="G1022" s="103">
        <v>1</v>
      </c>
      <c r="H1022" s="103">
        <v>1.52</v>
      </c>
      <c r="I1022" s="101" t="s">
        <v>1071</v>
      </c>
      <c r="J1022" s="101" t="s">
        <v>1071</v>
      </c>
      <c r="K1022" s="102" t="s">
        <v>1892</v>
      </c>
      <c r="L1022" s="108" t="s">
        <v>1893</v>
      </c>
    </row>
    <row r="1023" spans="2:12" x14ac:dyDescent="0.2">
      <c r="B1023" s="105" t="s">
        <v>1142</v>
      </c>
      <c r="C1023" s="101" t="s">
        <v>1909</v>
      </c>
      <c r="D1023" s="106">
        <v>19.8</v>
      </c>
      <c r="E1023" s="107">
        <v>2.4479000000000002</v>
      </c>
      <c r="F1023" s="107">
        <v>2.9517000000000002</v>
      </c>
      <c r="G1023" s="103">
        <v>1</v>
      </c>
      <c r="H1023" s="103">
        <v>2.31</v>
      </c>
      <c r="I1023" s="101" t="s">
        <v>1071</v>
      </c>
      <c r="J1023" s="101" t="s">
        <v>1071</v>
      </c>
      <c r="K1023" s="102" t="s">
        <v>1892</v>
      </c>
      <c r="L1023" s="108" t="s">
        <v>1893</v>
      </c>
    </row>
    <row r="1024" spans="2:12" x14ac:dyDescent="0.2">
      <c r="B1024" s="109" t="s">
        <v>1143</v>
      </c>
      <c r="C1024" s="110" t="s">
        <v>1909</v>
      </c>
      <c r="D1024" s="111">
        <v>23.37</v>
      </c>
      <c r="E1024" s="112">
        <v>4.1391999999999998</v>
      </c>
      <c r="F1024" s="112">
        <v>4.9911000000000003</v>
      </c>
      <c r="G1024" s="113">
        <v>1</v>
      </c>
      <c r="H1024" s="113">
        <v>2.31</v>
      </c>
      <c r="I1024" s="110" t="s">
        <v>1071</v>
      </c>
      <c r="J1024" s="110" t="s">
        <v>1071</v>
      </c>
      <c r="K1024" s="114" t="s">
        <v>1892</v>
      </c>
      <c r="L1024" s="115" t="s">
        <v>1893</v>
      </c>
    </row>
    <row r="1025" spans="2:12" x14ac:dyDescent="0.2">
      <c r="B1025" s="116" t="s">
        <v>1144</v>
      </c>
      <c r="C1025" s="101" t="s">
        <v>1910</v>
      </c>
      <c r="D1025" s="106">
        <v>9.5399999999999991</v>
      </c>
      <c r="E1025" s="107">
        <v>1.0530999999999999</v>
      </c>
      <c r="F1025" s="107">
        <v>1.2698</v>
      </c>
      <c r="G1025" s="103">
        <v>1</v>
      </c>
      <c r="H1025" s="103">
        <v>1</v>
      </c>
      <c r="I1025" s="101" t="s">
        <v>1071</v>
      </c>
      <c r="J1025" s="101" t="s">
        <v>1071</v>
      </c>
      <c r="K1025" s="102" t="s">
        <v>1892</v>
      </c>
      <c r="L1025" s="108" t="s">
        <v>1893</v>
      </c>
    </row>
    <row r="1026" spans="2:12" x14ac:dyDescent="0.2">
      <c r="B1026" s="105" t="s">
        <v>1145</v>
      </c>
      <c r="C1026" s="101" t="s">
        <v>1910</v>
      </c>
      <c r="D1026" s="106">
        <v>13.71</v>
      </c>
      <c r="E1026" s="107">
        <v>1.7596000000000001</v>
      </c>
      <c r="F1026" s="107">
        <v>2.1217000000000001</v>
      </c>
      <c r="G1026" s="103">
        <v>1</v>
      </c>
      <c r="H1026" s="103">
        <v>1.52</v>
      </c>
      <c r="I1026" s="101" t="s">
        <v>1071</v>
      </c>
      <c r="J1026" s="101" t="s">
        <v>1071</v>
      </c>
      <c r="K1026" s="102" t="s">
        <v>1892</v>
      </c>
      <c r="L1026" s="108" t="s">
        <v>1893</v>
      </c>
    </row>
    <row r="1027" spans="2:12" x14ac:dyDescent="0.2">
      <c r="B1027" s="105" t="s">
        <v>1146</v>
      </c>
      <c r="C1027" s="101" t="s">
        <v>1910</v>
      </c>
      <c r="D1027" s="106">
        <v>24.49</v>
      </c>
      <c r="E1027" s="107">
        <v>3.7259000000000002</v>
      </c>
      <c r="F1027" s="107">
        <v>4.4927000000000001</v>
      </c>
      <c r="G1027" s="103">
        <v>1</v>
      </c>
      <c r="H1027" s="103">
        <v>2.31</v>
      </c>
      <c r="I1027" s="101" t="s">
        <v>1071</v>
      </c>
      <c r="J1027" s="101" t="s">
        <v>1071</v>
      </c>
      <c r="K1027" s="102" t="s">
        <v>1892</v>
      </c>
      <c r="L1027" s="108" t="s">
        <v>1893</v>
      </c>
    </row>
    <row r="1028" spans="2:12" x14ac:dyDescent="0.2">
      <c r="B1028" s="109" t="s">
        <v>1147</v>
      </c>
      <c r="C1028" s="110" t="s">
        <v>1910</v>
      </c>
      <c r="D1028" s="111">
        <v>38.200000000000003</v>
      </c>
      <c r="E1028" s="112">
        <v>4.6616999999999997</v>
      </c>
      <c r="F1028" s="112">
        <v>5.6211000000000002</v>
      </c>
      <c r="G1028" s="113">
        <v>1</v>
      </c>
      <c r="H1028" s="113">
        <v>2.31</v>
      </c>
      <c r="I1028" s="110" t="s">
        <v>1071</v>
      </c>
      <c r="J1028" s="110" t="s">
        <v>1071</v>
      </c>
      <c r="K1028" s="114" t="s">
        <v>1892</v>
      </c>
      <c r="L1028" s="115" t="s">
        <v>1893</v>
      </c>
    </row>
    <row r="1029" spans="2:12" x14ac:dyDescent="0.2">
      <c r="B1029" s="116" t="s">
        <v>1148</v>
      </c>
      <c r="C1029" s="101" t="s">
        <v>1911</v>
      </c>
      <c r="D1029" s="106">
        <v>11.13</v>
      </c>
      <c r="E1029" s="107">
        <v>1.2176</v>
      </c>
      <c r="F1029" s="107">
        <v>1.4681999999999999</v>
      </c>
      <c r="G1029" s="103">
        <v>1</v>
      </c>
      <c r="H1029" s="103">
        <v>1</v>
      </c>
      <c r="I1029" s="101" t="s">
        <v>1071</v>
      </c>
      <c r="J1029" s="101" t="s">
        <v>1071</v>
      </c>
      <c r="K1029" s="102" t="s">
        <v>1892</v>
      </c>
      <c r="L1029" s="108" t="s">
        <v>1893</v>
      </c>
    </row>
    <row r="1030" spans="2:12" x14ac:dyDescent="0.2">
      <c r="B1030" s="105" t="s">
        <v>1149</v>
      </c>
      <c r="C1030" s="101" t="s">
        <v>1911</v>
      </c>
      <c r="D1030" s="106">
        <v>14</v>
      </c>
      <c r="E1030" s="107">
        <v>1.5269999999999999</v>
      </c>
      <c r="F1030" s="107">
        <v>1.8412999999999999</v>
      </c>
      <c r="G1030" s="103">
        <v>1</v>
      </c>
      <c r="H1030" s="103">
        <v>1.52</v>
      </c>
      <c r="I1030" s="101" t="s">
        <v>1071</v>
      </c>
      <c r="J1030" s="101" t="s">
        <v>1071</v>
      </c>
      <c r="K1030" s="102" t="s">
        <v>1892</v>
      </c>
      <c r="L1030" s="108" t="s">
        <v>1893</v>
      </c>
    </row>
    <row r="1031" spans="2:12" x14ac:dyDescent="0.2">
      <c r="B1031" s="105" t="s">
        <v>1150</v>
      </c>
      <c r="C1031" s="101" t="s">
        <v>1911</v>
      </c>
      <c r="D1031" s="106">
        <v>22.15</v>
      </c>
      <c r="E1031" s="107">
        <v>2.7080000000000002</v>
      </c>
      <c r="F1031" s="107">
        <v>3.2652999999999999</v>
      </c>
      <c r="G1031" s="103">
        <v>1</v>
      </c>
      <c r="H1031" s="103">
        <v>2.31</v>
      </c>
      <c r="I1031" s="101" t="s">
        <v>1071</v>
      </c>
      <c r="J1031" s="101" t="s">
        <v>1071</v>
      </c>
      <c r="K1031" s="102" t="s">
        <v>1892</v>
      </c>
      <c r="L1031" s="108" t="s">
        <v>1893</v>
      </c>
    </row>
    <row r="1032" spans="2:12" x14ac:dyDescent="0.2">
      <c r="B1032" s="109" t="s">
        <v>1151</v>
      </c>
      <c r="C1032" s="110" t="s">
        <v>1911</v>
      </c>
      <c r="D1032" s="111">
        <v>28</v>
      </c>
      <c r="E1032" s="112">
        <v>5.5330000000000004</v>
      </c>
      <c r="F1032" s="112">
        <v>6.6717000000000004</v>
      </c>
      <c r="G1032" s="113">
        <v>1</v>
      </c>
      <c r="H1032" s="113">
        <v>2.31</v>
      </c>
      <c r="I1032" s="110" t="s">
        <v>1071</v>
      </c>
      <c r="J1032" s="110" t="s">
        <v>1071</v>
      </c>
      <c r="K1032" s="114" t="s">
        <v>1892</v>
      </c>
      <c r="L1032" s="115" t="s">
        <v>1893</v>
      </c>
    </row>
    <row r="1033" spans="2:12" x14ac:dyDescent="0.2">
      <c r="B1033" s="116" t="s">
        <v>1152</v>
      </c>
      <c r="C1033" s="101" t="s">
        <v>1912</v>
      </c>
      <c r="D1033" s="106">
        <v>2.65</v>
      </c>
      <c r="E1033" s="107">
        <v>0.1552</v>
      </c>
      <c r="F1033" s="107">
        <v>0.18709999999999999</v>
      </c>
      <c r="G1033" s="103">
        <v>1.419</v>
      </c>
      <c r="H1033" s="103">
        <v>1</v>
      </c>
      <c r="I1033" s="101" t="s">
        <v>1153</v>
      </c>
      <c r="J1033" s="101" t="s">
        <v>1153</v>
      </c>
      <c r="K1033" s="102" t="s">
        <v>1892</v>
      </c>
      <c r="L1033" s="108" t="s">
        <v>1893</v>
      </c>
    </row>
    <row r="1034" spans="2:12" x14ac:dyDescent="0.2">
      <c r="B1034" s="105" t="s">
        <v>1154</v>
      </c>
      <c r="C1034" s="101" t="s">
        <v>1912</v>
      </c>
      <c r="D1034" s="106">
        <v>3.05</v>
      </c>
      <c r="E1034" s="107">
        <v>0.20069999999999999</v>
      </c>
      <c r="F1034" s="107">
        <v>0.24199999999999999</v>
      </c>
      <c r="G1034" s="103">
        <v>1.419</v>
      </c>
      <c r="H1034" s="103">
        <v>1</v>
      </c>
      <c r="I1034" s="101" t="s">
        <v>1153</v>
      </c>
      <c r="J1034" s="101" t="s">
        <v>1153</v>
      </c>
      <c r="K1034" s="102" t="s">
        <v>1892</v>
      </c>
      <c r="L1034" s="108" t="s">
        <v>1893</v>
      </c>
    </row>
    <row r="1035" spans="2:12" x14ac:dyDescent="0.2">
      <c r="B1035" s="105" t="s">
        <v>1155</v>
      </c>
      <c r="C1035" s="101" t="s">
        <v>1912</v>
      </c>
      <c r="D1035" s="106">
        <v>6.11</v>
      </c>
      <c r="E1035" s="107">
        <v>0.59389999999999998</v>
      </c>
      <c r="F1035" s="107">
        <v>0.71609999999999996</v>
      </c>
      <c r="G1035" s="103">
        <v>2.0489999999999999</v>
      </c>
      <c r="H1035" s="103">
        <v>1</v>
      </c>
      <c r="I1035" s="101" t="s">
        <v>1153</v>
      </c>
      <c r="J1035" s="101" t="s">
        <v>1153</v>
      </c>
      <c r="K1035" s="102" t="s">
        <v>1892</v>
      </c>
      <c r="L1035" s="108" t="s">
        <v>1893</v>
      </c>
    </row>
    <row r="1036" spans="2:12" x14ac:dyDescent="0.2">
      <c r="B1036" s="109" t="s">
        <v>1156</v>
      </c>
      <c r="C1036" s="110" t="s">
        <v>1912</v>
      </c>
      <c r="D1036" s="111">
        <v>22.2</v>
      </c>
      <c r="E1036" s="112">
        <v>1.9179999999999999</v>
      </c>
      <c r="F1036" s="112">
        <v>2.3127</v>
      </c>
      <c r="G1036" s="113">
        <v>2.363</v>
      </c>
      <c r="H1036" s="113">
        <v>1</v>
      </c>
      <c r="I1036" s="110" t="s">
        <v>1153</v>
      </c>
      <c r="J1036" s="110" t="s">
        <v>1153</v>
      </c>
      <c r="K1036" s="114" t="s">
        <v>1892</v>
      </c>
      <c r="L1036" s="115" t="s">
        <v>1893</v>
      </c>
    </row>
    <row r="1037" spans="2:12" x14ac:dyDescent="0.2">
      <c r="B1037" s="116" t="s">
        <v>1157</v>
      </c>
      <c r="C1037" s="101" t="s">
        <v>1913</v>
      </c>
      <c r="D1037" s="106">
        <v>4.75</v>
      </c>
      <c r="E1037" s="107">
        <v>2.7513999999999998</v>
      </c>
      <c r="F1037" s="107">
        <v>3.3176000000000001</v>
      </c>
      <c r="G1037" s="103">
        <v>1</v>
      </c>
      <c r="H1037" s="103">
        <v>1</v>
      </c>
      <c r="I1037" s="101" t="s">
        <v>1071</v>
      </c>
      <c r="J1037" s="101" t="s">
        <v>1071</v>
      </c>
      <c r="K1037" s="102" t="s">
        <v>1892</v>
      </c>
      <c r="L1037" s="108" t="s">
        <v>1893</v>
      </c>
    </row>
    <row r="1038" spans="2:12" x14ac:dyDescent="0.2">
      <c r="B1038" s="105" t="s">
        <v>1158</v>
      </c>
      <c r="C1038" s="101" t="s">
        <v>1913</v>
      </c>
      <c r="D1038" s="106">
        <v>13.27</v>
      </c>
      <c r="E1038" s="107">
        <v>5.7664</v>
      </c>
      <c r="F1038" s="107">
        <v>6.9531000000000001</v>
      </c>
      <c r="G1038" s="103">
        <v>1</v>
      </c>
      <c r="H1038" s="103">
        <v>1.52</v>
      </c>
      <c r="I1038" s="101" t="s">
        <v>1071</v>
      </c>
      <c r="J1038" s="101" t="s">
        <v>1071</v>
      </c>
      <c r="K1038" s="102" t="s">
        <v>1892</v>
      </c>
      <c r="L1038" s="108" t="s">
        <v>1893</v>
      </c>
    </row>
    <row r="1039" spans="2:12" x14ac:dyDescent="0.2">
      <c r="B1039" s="105" t="s">
        <v>1159</v>
      </c>
      <c r="C1039" s="101" t="s">
        <v>1913</v>
      </c>
      <c r="D1039" s="106">
        <v>25.67</v>
      </c>
      <c r="E1039" s="107">
        <v>10.076700000000001</v>
      </c>
      <c r="F1039" s="107">
        <v>12.150499999999999</v>
      </c>
      <c r="G1039" s="103">
        <v>1</v>
      </c>
      <c r="H1039" s="103">
        <v>2.31</v>
      </c>
      <c r="I1039" s="101" t="s">
        <v>1071</v>
      </c>
      <c r="J1039" s="101" t="s">
        <v>1071</v>
      </c>
      <c r="K1039" s="102" t="s">
        <v>1892</v>
      </c>
      <c r="L1039" s="108" t="s">
        <v>1893</v>
      </c>
    </row>
    <row r="1040" spans="2:12" x14ac:dyDescent="0.2">
      <c r="B1040" s="109" t="s">
        <v>1160</v>
      </c>
      <c r="C1040" s="110" t="s">
        <v>1913</v>
      </c>
      <c r="D1040" s="111">
        <v>59.68</v>
      </c>
      <c r="E1040" s="112">
        <v>21.103000000000002</v>
      </c>
      <c r="F1040" s="112">
        <v>25.446100000000001</v>
      </c>
      <c r="G1040" s="113">
        <v>1</v>
      </c>
      <c r="H1040" s="113">
        <v>2.31</v>
      </c>
      <c r="I1040" s="110" t="s">
        <v>1071</v>
      </c>
      <c r="J1040" s="110" t="s">
        <v>1071</v>
      </c>
      <c r="K1040" s="114" t="s">
        <v>1892</v>
      </c>
      <c r="L1040" s="115" t="s">
        <v>1893</v>
      </c>
    </row>
    <row r="1041" spans="2:12" x14ac:dyDescent="0.2">
      <c r="B1041" s="116" t="s">
        <v>1161</v>
      </c>
      <c r="C1041" s="101" t="s">
        <v>1914</v>
      </c>
      <c r="D1041" s="106">
        <v>5.61</v>
      </c>
      <c r="E1041" s="107">
        <v>0.7167</v>
      </c>
      <c r="F1041" s="107">
        <v>0.86419999999999997</v>
      </c>
      <c r="G1041" s="103">
        <v>1</v>
      </c>
      <c r="H1041" s="103">
        <v>1</v>
      </c>
      <c r="I1041" s="101" t="s">
        <v>1071</v>
      </c>
      <c r="J1041" s="101" t="s">
        <v>1071</v>
      </c>
      <c r="K1041" s="102" t="s">
        <v>1892</v>
      </c>
      <c r="L1041" s="108" t="s">
        <v>1893</v>
      </c>
    </row>
    <row r="1042" spans="2:12" x14ac:dyDescent="0.2">
      <c r="B1042" s="105" t="s">
        <v>1162</v>
      </c>
      <c r="C1042" s="101" t="s">
        <v>1914</v>
      </c>
      <c r="D1042" s="106">
        <v>16.25</v>
      </c>
      <c r="E1042" s="107">
        <v>3.6415000000000002</v>
      </c>
      <c r="F1042" s="107">
        <v>4.3909000000000002</v>
      </c>
      <c r="G1042" s="103">
        <v>1</v>
      </c>
      <c r="H1042" s="103">
        <v>1.52</v>
      </c>
      <c r="I1042" s="101" t="s">
        <v>1071</v>
      </c>
      <c r="J1042" s="101" t="s">
        <v>1071</v>
      </c>
      <c r="K1042" s="102" t="s">
        <v>1892</v>
      </c>
      <c r="L1042" s="108" t="s">
        <v>1893</v>
      </c>
    </row>
    <row r="1043" spans="2:12" x14ac:dyDescent="0.2">
      <c r="B1043" s="105" t="s">
        <v>1163</v>
      </c>
      <c r="C1043" s="101" t="s">
        <v>1914</v>
      </c>
      <c r="D1043" s="106">
        <v>29.32</v>
      </c>
      <c r="E1043" s="107">
        <v>5.6074000000000002</v>
      </c>
      <c r="F1043" s="107">
        <v>6.7614000000000001</v>
      </c>
      <c r="G1043" s="103">
        <v>1</v>
      </c>
      <c r="H1043" s="103">
        <v>2.31</v>
      </c>
      <c r="I1043" s="101" t="s">
        <v>1071</v>
      </c>
      <c r="J1043" s="101" t="s">
        <v>1071</v>
      </c>
      <c r="K1043" s="102" t="s">
        <v>1892</v>
      </c>
      <c r="L1043" s="108" t="s">
        <v>1893</v>
      </c>
    </row>
    <row r="1044" spans="2:12" x14ac:dyDescent="0.2">
      <c r="B1044" s="109" t="s">
        <v>1164</v>
      </c>
      <c r="C1044" s="110" t="s">
        <v>1914</v>
      </c>
      <c r="D1044" s="111">
        <v>77.28</v>
      </c>
      <c r="E1044" s="112">
        <v>18.674099999999999</v>
      </c>
      <c r="F1044" s="112">
        <v>22.517299999999999</v>
      </c>
      <c r="G1044" s="113">
        <v>1</v>
      </c>
      <c r="H1044" s="113">
        <v>2.31</v>
      </c>
      <c r="I1044" s="110" t="s">
        <v>1071</v>
      </c>
      <c r="J1044" s="110" t="s">
        <v>1071</v>
      </c>
      <c r="K1044" s="114" t="s">
        <v>1892</v>
      </c>
      <c r="L1044" s="115" t="s">
        <v>1893</v>
      </c>
    </row>
    <row r="1045" spans="2:12" x14ac:dyDescent="0.2">
      <c r="B1045" s="116" t="s">
        <v>1165</v>
      </c>
      <c r="C1045" s="101" t="s">
        <v>1915</v>
      </c>
      <c r="D1045" s="106">
        <v>2.58</v>
      </c>
      <c r="E1045" s="107">
        <v>0.2084</v>
      </c>
      <c r="F1045" s="107">
        <v>0.25130000000000002</v>
      </c>
      <c r="G1045" s="103">
        <v>1</v>
      </c>
      <c r="H1045" s="103">
        <v>1</v>
      </c>
      <c r="I1045" s="101" t="s">
        <v>1071</v>
      </c>
      <c r="J1045" s="101" t="s">
        <v>1071</v>
      </c>
      <c r="K1045" s="102" t="s">
        <v>1892</v>
      </c>
      <c r="L1045" s="108" t="s">
        <v>1893</v>
      </c>
    </row>
    <row r="1046" spans="2:12" x14ac:dyDescent="0.2">
      <c r="B1046" s="105" t="s">
        <v>1166</v>
      </c>
      <c r="C1046" s="101" t="s">
        <v>1915</v>
      </c>
      <c r="D1046" s="106">
        <v>6.45</v>
      </c>
      <c r="E1046" s="107">
        <v>0.79959999999999998</v>
      </c>
      <c r="F1046" s="107">
        <v>0.96419999999999995</v>
      </c>
      <c r="G1046" s="103">
        <v>1</v>
      </c>
      <c r="H1046" s="103">
        <v>1.52</v>
      </c>
      <c r="I1046" s="101" t="s">
        <v>1071</v>
      </c>
      <c r="J1046" s="101" t="s">
        <v>1071</v>
      </c>
      <c r="K1046" s="102" t="s">
        <v>1892</v>
      </c>
      <c r="L1046" s="108" t="s">
        <v>1893</v>
      </c>
    </row>
    <row r="1047" spans="2:12" x14ac:dyDescent="0.2">
      <c r="B1047" s="105" t="s">
        <v>1167</v>
      </c>
      <c r="C1047" s="101" t="s">
        <v>1915</v>
      </c>
      <c r="D1047" s="106">
        <v>16.329999999999998</v>
      </c>
      <c r="E1047" s="107">
        <v>2.4333999999999998</v>
      </c>
      <c r="F1047" s="107">
        <v>2.9342000000000001</v>
      </c>
      <c r="G1047" s="103">
        <v>1</v>
      </c>
      <c r="H1047" s="103">
        <v>2.31</v>
      </c>
      <c r="I1047" s="101" t="s">
        <v>1071</v>
      </c>
      <c r="J1047" s="101" t="s">
        <v>1071</v>
      </c>
      <c r="K1047" s="102" t="s">
        <v>1892</v>
      </c>
      <c r="L1047" s="108" t="s">
        <v>1893</v>
      </c>
    </row>
    <row r="1048" spans="2:12" x14ac:dyDescent="0.2">
      <c r="B1048" s="109" t="s">
        <v>1168</v>
      </c>
      <c r="C1048" s="110" t="s">
        <v>1915</v>
      </c>
      <c r="D1048" s="111">
        <v>29.79</v>
      </c>
      <c r="E1048" s="112">
        <v>6.5867000000000004</v>
      </c>
      <c r="F1048" s="112">
        <v>7.9423000000000004</v>
      </c>
      <c r="G1048" s="113">
        <v>1</v>
      </c>
      <c r="H1048" s="113">
        <v>2.31</v>
      </c>
      <c r="I1048" s="110" t="s">
        <v>1071</v>
      </c>
      <c r="J1048" s="110" t="s">
        <v>1071</v>
      </c>
      <c r="K1048" s="114" t="s">
        <v>1892</v>
      </c>
      <c r="L1048" s="115" t="s">
        <v>1893</v>
      </c>
    </row>
    <row r="1049" spans="2:12" x14ac:dyDescent="0.2">
      <c r="B1049" s="116" t="s">
        <v>1169</v>
      </c>
      <c r="C1049" s="101" t="s">
        <v>1916</v>
      </c>
      <c r="D1049" s="106">
        <v>4.8</v>
      </c>
      <c r="E1049" s="107">
        <v>0.60609999999999997</v>
      </c>
      <c r="F1049" s="107">
        <v>0.73080000000000001</v>
      </c>
      <c r="G1049" s="103">
        <v>1</v>
      </c>
      <c r="H1049" s="103">
        <v>1</v>
      </c>
      <c r="I1049" s="101" t="s">
        <v>1071</v>
      </c>
      <c r="J1049" s="101" t="s">
        <v>1071</v>
      </c>
      <c r="K1049" s="102" t="s">
        <v>1892</v>
      </c>
      <c r="L1049" s="108" t="s">
        <v>1893</v>
      </c>
    </row>
    <row r="1050" spans="2:12" x14ac:dyDescent="0.2">
      <c r="B1050" s="105" t="s">
        <v>1170</v>
      </c>
      <c r="C1050" s="101" t="s">
        <v>1916</v>
      </c>
      <c r="D1050" s="106">
        <v>9.26</v>
      </c>
      <c r="E1050" s="107">
        <v>1.2824</v>
      </c>
      <c r="F1050" s="107">
        <v>1.5463</v>
      </c>
      <c r="G1050" s="103">
        <v>1</v>
      </c>
      <c r="H1050" s="103">
        <v>1.52</v>
      </c>
      <c r="I1050" s="101" t="s">
        <v>1071</v>
      </c>
      <c r="J1050" s="101" t="s">
        <v>1071</v>
      </c>
      <c r="K1050" s="102" t="s">
        <v>1892</v>
      </c>
      <c r="L1050" s="108" t="s">
        <v>1893</v>
      </c>
    </row>
    <row r="1051" spans="2:12" x14ac:dyDescent="0.2">
      <c r="B1051" s="105" t="s">
        <v>1171</v>
      </c>
      <c r="C1051" s="101" t="s">
        <v>1916</v>
      </c>
      <c r="D1051" s="106">
        <v>10.01</v>
      </c>
      <c r="E1051" s="107">
        <v>1.4641</v>
      </c>
      <c r="F1051" s="107">
        <v>1.7654000000000001</v>
      </c>
      <c r="G1051" s="103">
        <v>1</v>
      </c>
      <c r="H1051" s="103">
        <v>2.31</v>
      </c>
      <c r="I1051" s="101" t="s">
        <v>1071</v>
      </c>
      <c r="J1051" s="101" t="s">
        <v>1071</v>
      </c>
      <c r="K1051" s="102" t="s">
        <v>1892</v>
      </c>
      <c r="L1051" s="108" t="s">
        <v>1893</v>
      </c>
    </row>
    <row r="1052" spans="2:12" x14ac:dyDescent="0.2">
      <c r="B1052" s="109" t="s">
        <v>1172</v>
      </c>
      <c r="C1052" s="110" t="s">
        <v>1916</v>
      </c>
      <c r="D1052" s="111">
        <v>18.52</v>
      </c>
      <c r="E1052" s="112">
        <v>3.9169999999999998</v>
      </c>
      <c r="F1052" s="112">
        <v>4.7230999999999996</v>
      </c>
      <c r="G1052" s="113">
        <v>1</v>
      </c>
      <c r="H1052" s="113">
        <v>2.31</v>
      </c>
      <c r="I1052" s="110" t="s">
        <v>1071</v>
      </c>
      <c r="J1052" s="110" t="s">
        <v>1071</v>
      </c>
      <c r="K1052" s="114" t="s">
        <v>1892</v>
      </c>
      <c r="L1052" s="115" t="s">
        <v>1893</v>
      </c>
    </row>
    <row r="1053" spans="2:12" x14ac:dyDescent="0.2">
      <c r="B1053" s="116" t="s">
        <v>1173</v>
      </c>
      <c r="C1053" s="101" t="s">
        <v>1917</v>
      </c>
      <c r="D1053" s="106">
        <v>5.55</v>
      </c>
      <c r="E1053" s="107">
        <v>0.65869999999999995</v>
      </c>
      <c r="F1053" s="107">
        <v>0.79430000000000001</v>
      </c>
      <c r="G1053" s="103">
        <v>1</v>
      </c>
      <c r="H1053" s="103">
        <v>1</v>
      </c>
      <c r="I1053" s="101" t="s">
        <v>1071</v>
      </c>
      <c r="J1053" s="101" t="s">
        <v>1071</v>
      </c>
      <c r="K1053" s="102" t="s">
        <v>1892</v>
      </c>
      <c r="L1053" s="108" t="s">
        <v>1893</v>
      </c>
    </row>
    <row r="1054" spans="2:12" x14ac:dyDescent="0.2">
      <c r="B1054" s="105" t="s">
        <v>1174</v>
      </c>
      <c r="C1054" s="101" t="s">
        <v>1917</v>
      </c>
      <c r="D1054" s="106">
        <v>8.58</v>
      </c>
      <c r="E1054" s="107">
        <v>1.1043000000000001</v>
      </c>
      <c r="F1054" s="107">
        <v>1.3315999999999999</v>
      </c>
      <c r="G1054" s="103">
        <v>1</v>
      </c>
      <c r="H1054" s="103">
        <v>1.52</v>
      </c>
      <c r="I1054" s="101" t="s">
        <v>1071</v>
      </c>
      <c r="J1054" s="101" t="s">
        <v>1071</v>
      </c>
      <c r="K1054" s="102" t="s">
        <v>1892</v>
      </c>
      <c r="L1054" s="108" t="s">
        <v>1893</v>
      </c>
    </row>
    <row r="1055" spans="2:12" x14ac:dyDescent="0.2">
      <c r="B1055" s="105" t="s">
        <v>1175</v>
      </c>
      <c r="C1055" s="101" t="s">
        <v>1917</v>
      </c>
      <c r="D1055" s="106">
        <v>15.79</v>
      </c>
      <c r="E1055" s="107">
        <v>2.2711999999999999</v>
      </c>
      <c r="F1055" s="107">
        <v>2.7385999999999999</v>
      </c>
      <c r="G1055" s="103">
        <v>1</v>
      </c>
      <c r="H1055" s="103">
        <v>2.31</v>
      </c>
      <c r="I1055" s="101" t="s">
        <v>1071</v>
      </c>
      <c r="J1055" s="101" t="s">
        <v>1071</v>
      </c>
      <c r="K1055" s="102" t="s">
        <v>1892</v>
      </c>
      <c r="L1055" s="108" t="s">
        <v>1893</v>
      </c>
    </row>
    <row r="1056" spans="2:12" x14ac:dyDescent="0.2">
      <c r="B1056" s="109" t="s">
        <v>1176</v>
      </c>
      <c r="C1056" s="110" t="s">
        <v>1917</v>
      </c>
      <c r="D1056" s="111">
        <v>16.48</v>
      </c>
      <c r="E1056" s="112">
        <v>2.9449999999999998</v>
      </c>
      <c r="F1056" s="112">
        <v>3.5510999999999999</v>
      </c>
      <c r="G1056" s="113">
        <v>1</v>
      </c>
      <c r="H1056" s="113">
        <v>2.31</v>
      </c>
      <c r="I1056" s="110" t="s">
        <v>1071</v>
      </c>
      <c r="J1056" s="110" t="s">
        <v>1071</v>
      </c>
      <c r="K1056" s="114" t="s">
        <v>1892</v>
      </c>
      <c r="L1056" s="115" t="s">
        <v>1893</v>
      </c>
    </row>
    <row r="1057" spans="2:12" x14ac:dyDescent="0.2">
      <c r="B1057" s="116" t="s">
        <v>1177</v>
      </c>
      <c r="C1057" s="101" t="s">
        <v>1918</v>
      </c>
      <c r="D1057" s="106">
        <v>4.5599999999999996</v>
      </c>
      <c r="E1057" s="107">
        <v>0.41</v>
      </c>
      <c r="F1057" s="107">
        <v>0.49440000000000001</v>
      </c>
      <c r="G1057" s="103">
        <v>1</v>
      </c>
      <c r="H1057" s="103">
        <v>1</v>
      </c>
      <c r="I1057" s="101" t="s">
        <v>1071</v>
      </c>
      <c r="J1057" s="101" t="s">
        <v>1071</v>
      </c>
      <c r="K1057" s="102" t="s">
        <v>1892</v>
      </c>
      <c r="L1057" s="108" t="s">
        <v>1893</v>
      </c>
    </row>
    <row r="1058" spans="2:12" x14ac:dyDescent="0.2">
      <c r="B1058" s="105" t="s">
        <v>1178</v>
      </c>
      <c r="C1058" s="101" t="s">
        <v>1918</v>
      </c>
      <c r="D1058" s="106">
        <v>6.48</v>
      </c>
      <c r="E1058" s="107">
        <v>0.65329999999999999</v>
      </c>
      <c r="F1058" s="107">
        <v>0.78779999999999994</v>
      </c>
      <c r="G1058" s="103">
        <v>1</v>
      </c>
      <c r="H1058" s="103">
        <v>1.52</v>
      </c>
      <c r="I1058" s="101" t="s">
        <v>1071</v>
      </c>
      <c r="J1058" s="101" t="s">
        <v>1071</v>
      </c>
      <c r="K1058" s="102" t="s">
        <v>1892</v>
      </c>
      <c r="L1058" s="108" t="s">
        <v>1893</v>
      </c>
    </row>
    <row r="1059" spans="2:12" x14ac:dyDescent="0.2">
      <c r="B1059" s="105" t="s">
        <v>1179</v>
      </c>
      <c r="C1059" s="101" t="s">
        <v>1918</v>
      </c>
      <c r="D1059" s="106">
        <v>14.82</v>
      </c>
      <c r="E1059" s="107">
        <v>1.8382000000000001</v>
      </c>
      <c r="F1059" s="107">
        <v>2.2164999999999999</v>
      </c>
      <c r="G1059" s="103">
        <v>1</v>
      </c>
      <c r="H1059" s="103">
        <v>2.31</v>
      </c>
      <c r="I1059" s="101" t="s">
        <v>1071</v>
      </c>
      <c r="J1059" s="101" t="s">
        <v>1071</v>
      </c>
      <c r="K1059" s="102" t="s">
        <v>1892</v>
      </c>
      <c r="L1059" s="108" t="s">
        <v>1893</v>
      </c>
    </row>
    <row r="1060" spans="2:12" x14ac:dyDescent="0.2">
      <c r="B1060" s="109" t="s">
        <v>1180</v>
      </c>
      <c r="C1060" s="110" t="s">
        <v>1918</v>
      </c>
      <c r="D1060" s="111">
        <v>18.22</v>
      </c>
      <c r="E1060" s="112">
        <v>2.8894000000000002</v>
      </c>
      <c r="F1060" s="112">
        <v>3.484</v>
      </c>
      <c r="G1060" s="113">
        <v>1</v>
      </c>
      <c r="H1060" s="113">
        <v>2.31</v>
      </c>
      <c r="I1060" s="110" t="s">
        <v>1071</v>
      </c>
      <c r="J1060" s="110" t="s">
        <v>1071</v>
      </c>
      <c r="K1060" s="114" t="s">
        <v>1892</v>
      </c>
      <c r="L1060" s="115" t="s">
        <v>1893</v>
      </c>
    </row>
    <row r="1061" spans="2:12" x14ac:dyDescent="0.2">
      <c r="B1061" s="116" t="s">
        <v>1181</v>
      </c>
      <c r="C1061" s="101" t="s">
        <v>1919</v>
      </c>
      <c r="D1061" s="106">
        <v>1.89</v>
      </c>
      <c r="E1061" s="107">
        <v>9.4399999999999998E-2</v>
      </c>
      <c r="F1061" s="107">
        <v>0.1138</v>
      </c>
      <c r="G1061" s="103">
        <v>1.419</v>
      </c>
      <c r="H1061" s="103">
        <v>1</v>
      </c>
      <c r="I1061" s="101" t="s">
        <v>1153</v>
      </c>
      <c r="J1061" s="101" t="s">
        <v>1153</v>
      </c>
      <c r="K1061" s="102" t="s">
        <v>1892</v>
      </c>
      <c r="L1061" s="108" t="s">
        <v>1893</v>
      </c>
    </row>
    <row r="1062" spans="2:12" x14ac:dyDescent="0.2">
      <c r="B1062" s="105" t="s">
        <v>1182</v>
      </c>
      <c r="C1062" s="101" t="s">
        <v>1919</v>
      </c>
      <c r="D1062" s="106">
        <v>2.27</v>
      </c>
      <c r="E1062" s="107">
        <v>0.1353</v>
      </c>
      <c r="F1062" s="107">
        <v>0.16309999999999999</v>
      </c>
      <c r="G1062" s="103">
        <v>1.419</v>
      </c>
      <c r="H1062" s="103">
        <v>1</v>
      </c>
      <c r="I1062" s="101" t="s">
        <v>1153</v>
      </c>
      <c r="J1062" s="101" t="s">
        <v>1153</v>
      </c>
      <c r="K1062" s="102" t="s">
        <v>1892</v>
      </c>
      <c r="L1062" s="108" t="s">
        <v>1893</v>
      </c>
    </row>
    <row r="1063" spans="2:12" x14ac:dyDescent="0.2">
      <c r="B1063" s="105" t="s">
        <v>1183</v>
      </c>
      <c r="C1063" s="101" t="s">
        <v>1919</v>
      </c>
      <c r="D1063" s="106">
        <v>3.39</v>
      </c>
      <c r="E1063" s="107">
        <v>0.30940000000000001</v>
      </c>
      <c r="F1063" s="107">
        <v>0.37309999999999999</v>
      </c>
      <c r="G1063" s="103">
        <v>2.0489999999999999</v>
      </c>
      <c r="H1063" s="103">
        <v>1</v>
      </c>
      <c r="I1063" s="101" t="s">
        <v>1153</v>
      </c>
      <c r="J1063" s="101" t="s">
        <v>1153</v>
      </c>
      <c r="K1063" s="102" t="s">
        <v>1892</v>
      </c>
      <c r="L1063" s="108" t="s">
        <v>1893</v>
      </c>
    </row>
    <row r="1064" spans="2:12" x14ac:dyDescent="0.2">
      <c r="B1064" s="109" t="s">
        <v>1184</v>
      </c>
      <c r="C1064" s="110" t="s">
        <v>1919</v>
      </c>
      <c r="D1064" s="111">
        <v>12.25</v>
      </c>
      <c r="E1064" s="112">
        <v>1.7546999999999999</v>
      </c>
      <c r="F1064" s="112">
        <v>2.1158000000000001</v>
      </c>
      <c r="G1064" s="113">
        <v>2.363</v>
      </c>
      <c r="H1064" s="113">
        <v>1</v>
      </c>
      <c r="I1064" s="110" t="s">
        <v>1153</v>
      </c>
      <c r="J1064" s="110" t="s">
        <v>1153</v>
      </c>
      <c r="K1064" s="114" t="s">
        <v>1892</v>
      </c>
      <c r="L1064" s="115" t="s">
        <v>1893</v>
      </c>
    </row>
    <row r="1065" spans="2:12" x14ac:dyDescent="0.2">
      <c r="B1065" s="116" t="s">
        <v>1185</v>
      </c>
      <c r="C1065" s="101" t="s">
        <v>1920</v>
      </c>
      <c r="D1065" s="106">
        <v>3.04</v>
      </c>
      <c r="E1065" s="107">
        <v>1.2144999999999999</v>
      </c>
      <c r="F1065" s="107">
        <v>1.4643999999999999</v>
      </c>
      <c r="G1065" s="103">
        <v>1</v>
      </c>
      <c r="H1065" s="103">
        <v>1</v>
      </c>
      <c r="I1065" s="101" t="s">
        <v>48</v>
      </c>
      <c r="J1065" s="101" t="s">
        <v>60</v>
      </c>
      <c r="K1065" s="102" t="s">
        <v>1921</v>
      </c>
      <c r="L1065" s="108" t="s">
        <v>1922</v>
      </c>
    </row>
    <row r="1066" spans="2:12" x14ac:dyDescent="0.2">
      <c r="B1066" s="105" t="s">
        <v>1186</v>
      </c>
      <c r="C1066" s="101" t="s">
        <v>1920</v>
      </c>
      <c r="D1066" s="106">
        <v>4.8099999999999996</v>
      </c>
      <c r="E1066" s="107">
        <v>1.6197999999999999</v>
      </c>
      <c r="F1066" s="107">
        <v>1.9532</v>
      </c>
      <c r="G1066" s="103">
        <v>1</v>
      </c>
      <c r="H1066" s="103">
        <v>1.52</v>
      </c>
      <c r="I1066" s="101" t="s">
        <v>48</v>
      </c>
      <c r="J1066" s="101" t="s">
        <v>60</v>
      </c>
      <c r="K1066" s="102" t="s">
        <v>1921</v>
      </c>
      <c r="L1066" s="108" t="s">
        <v>1922</v>
      </c>
    </row>
    <row r="1067" spans="2:12" x14ac:dyDescent="0.2">
      <c r="B1067" s="105" t="s">
        <v>1187</v>
      </c>
      <c r="C1067" s="101" t="s">
        <v>1920</v>
      </c>
      <c r="D1067" s="106">
        <v>7.36</v>
      </c>
      <c r="E1067" s="107">
        <v>2.2860999999999998</v>
      </c>
      <c r="F1067" s="107">
        <v>2.7566000000000002</v>
      </c>
      <c r="G1067" s="103">
        <v>1</v>
      </c>
      <c r="H1067" s="103">
        <v>2.31</v>
      </c>
      <c r="I1067" s="101" t="s">
        <v>48</v>
      </c>
      <c r="J1067" s="101" t="s">
        <v>60</v>
      </c>
      <c r="K1067" s="102" t="s">
        <v>1921</v>
      </c>
      <c r="L1067" s="108" t="s">
        <v>1922</v>
      </c>
    </row>
    <row r="1068" spans="2:12" x14ac:dyDescent="0.2">
      <c r="B1068" s="109" t="s">
        <v>1188</v>
      </c>
      <c r="C1068" s="110" t="s">
        <v>1920</v>
      </c>
      <c r="D1068" s="111">
        <v>11.69</v>
      </c>
      <c r="E1068" s="112">
        <v>3.9619</v>
      </c>
      <c r="F1068" s="112">
        <v>4.7773000000000003</v>
      </c>
      <c r="G1068" s="113">
        <v>1</v>
      </c>
      <c r="H1068" s="113">
        <v>2.31</v>
      </c>
      <c r="I1068" s="110" t="s">
        <v>48</v>
      </c>
      <c r="J1068" s="110" t="s">
        <v>60</v>
      </c>
      <c r="K1068" s="114" t="s">
        <v>1921</v>
      </c>
      <c r="L1068" s="115" t="s">
        <v>1922</v>
      </c>
    </row>
    <row r="1069" spans="2:12" x14ac:dyDescent="0.2">
      <c r="B1069" s="116" t="s">
        <v>1189</v>
      </c>
      <c r="C1069" s="101" t="s">
        <v>1923</v>
      </c>
      <c r="D1069" s="106">
        <v>2.91</v>
      </c>
      <c r="E1069" s="107">
        <v>1.0167999999999999</v>
      </c>
      <c r="F1069" s="107">
        <v>1.2261</v>
      </c>
      <c r="G1069" s="103">
        <v>1</v>
      </c>
      <c r="H1069" s="103">
        <v>1</v>
      </c>
      <c r="I1069" s="101" t="s">
        <v>48</v>
      </c>
      <c r="J1069" s="101" t="s">
        <v>60</v>
      </c>
      <c r="K1069" s="102" t="s">
        <v>1921</v>
      </c>
      <c r="L1069" s="108" t="s">
        <v>1922</v>
      </c>
    </row>
    <row r="1070" spans="2:12" x14ac:dyDescent="0.2">
      <c r="B1070" s="105" t="s">
        <v>1190</v>
      </c>
      <c r="C1070" s="101" t="s">
        <v>1923</v>
      </c>
      <c r="D1070" s="106">
        <v>3.75</v>
      </c>
      <c r="E1070" s="107">
        <v>1.4387000000000001</v>
      </c>
      <c r="F1070" s="107">
        <v>1.7347999999999999</v>
      </c>
      <c r="G1070" s="103">
        <v>1</v>
      </c>
      <c r="H1070" s="103">
        <v>1.52</v>
      </c>
      <c r="I1070" s="101" t="s">
        <v>48</v>
      </c>
      <c r="J1070" s="101" t="s">
        <v>60</v>
      </c>
      <c r="K1070" s="102" t="s">
        <v>1921</v>
      </c>
      <c r="L1070" s="108" t="s">
        <v>1922</v>
      </c>
    </row>
    <row r="1071" spans="2:12" x14ac:dyDescent="0.2">
      <c r="B1071" s="105" t="s">
        <v>1191</v>
      </c>
      <c r="C1071" s="101" t="s">
        <v>1923</v>
      </c>
      <c r="D1071" s="106">
        <v>8.6300000000000008</v>
      </c>
      <c r="E1071" s="107">
        <v>2.1183000000000001</v>
      </c>
      <c r="F1071" s="107">
        <v>2.5543</v>
      </c>
      <c r="G1071" s="103">
        <v>1</v>
      </c>
      <c r="H1071" s="103">
        <v>2.31</v>
      </c>
      <c r="I1071" s="101" t="s">
        <v>48</v>
      </c>
      <c r="J1071" s="101" t="s">
        <v>60</v>
      </c>
      <c r="K1071" s="102" t="s">
        <v>1921</v>
      </c>
      <c r="L1071" s="108" t="s">
        <v>1922</v>
      </c>
    </row>
    <row r="1072" spans="2:12" x14ac:dyDescent="0.2">
      <c r="B1072" s="109" t="s">
        <v>1192</v>
      </c>
      <c r="C1072" s="110" t="s">
        <v>1923</v>
      </c>
      <c r="D1072" s="111">
        <v>15.57</v>
      </c>
      <c r="E1072" s="112">
        <v>4.5479000000000003</v>
      </c>
      <c r="F1072" s="112">
        <v>5.4839000000000002</v>
      </c>
      <c r="G1072" s="113">
        <v>1</v>
      </c>
      <c r="H1072" s="113">
        <v>2.31</v>
      </c>
      <c r="I1072" s="110" t="s">
        <v>48</v>
      </c>
      <c r="J1072" s="110" t="s">
        <v>60</v>
      </c>
      <c r="K1072" s="114" t="s">
        <v>1921</v>
      </c>
      <c r="L1072" s="115" t="s">
        <v>1922</v>
      </c>
    </row>
    <row r="1073" spans="2:12" x14ac:dyDescent="0.2">
      <c r="B1073" s="116" t="s">
        <v>1193</v>
      </c>
      <c r="C1073" s="101" t="s">
        <v>1924</v>
      </c>
      <c r="D1073" s="106">
        <v>3.07</v>
      </c>
      <c r="E1073" s="107">
        <v>0.64380000000000004</v>
      </c>
      <c r="F1073" s="107">
        <v>0.77629999999999999</v>
      </c>
      <c r="G1073" s="103">
        <v>1</v>
      </c>
      <c r="H1073" s="103">
        <v>1</v>
      </c>
      <c r="I1073" s="101" t="s">
        <v>48</v>
      </c>
      <c r="J1073" s="101" t="s">
        <v>60</v>
      </c>
      <c r="K1073" s="102" t="s">
        <v>1921</v>
      </c>
      <c r="L1073" s="108" t="s">
        <v>1922</v>
      </c>
    </row>
    <row r="1074" spans="2:12" x14ac:dyDescent="0.2">
      <c r="B1074" s="105" t="s">
        <v>1194</v>
      </c>
      <c r="C1074" s="101" t="s">
        <v>1924</v>
      </c>
      <c r="D1074" s="106">
        <v>3.86</v>
      </c>
      <c r="E1074" s="107">
        <v>0.71940000000000004</v>
      </c>
      <c r="F1074" s="107">
        <v>0.86750000000000005</v>
      </c>
      <c r="G1074" s="103">
        <v>1</v>
      </c>
      <c r="H1074" s="103">
        <v>1.52</v>
      </c>
      <c r="I1074" s="101" t="s">
        <v>48</v>
      </c>
      <c r="J1074" s="101" t="s">
        <v>60</v>
      </c>
      <c r="K1074" s="102" t="s">
        <v>1921</v>
      </c>
      <c r="L1074" s="108" t="s">
        <v>1922</v>
      </c>
    </row>
    <row r="1075" spans="2:12" x14ac:dyDescent="0.2">
      <c r="B1075" s="105" t="s">
        <v>1195</v>
      </c>
      <c r="C1075" s="101" t="s">
        <v>1924</v>
      </c>
      <c r="D1075" s="106">
        <v>5.93</v>
      </c>
      <c r="E1075" s="107">
        <v>1.1349</v>
      </c>
      <c r="F1075" s="107">
        <v>1.3685</v>
      </c>
      <c r="G1075" s="103">
        <v>1</v>
      </c>
      <c r="H1075" s="103">
        <v>2.31</v>
      </c>
      <c r="I1075" s="101" t="s">
        <v>48</v>
      </c>
      <c r="J1075" s="101" t="s">
        <v>60</v>
      </c>
      <c r="K1075" s="102" t="s">
        <v>1921</v>
      </c>
      <c r="L1075" s="108" t="s">
        <v>1922</v>
      </c>
    </row>
    <row r="1076" spans="2:12" x14ac:dyDescent="0.2">
      <c r="B1076" s="109" t="s">
        <v>1196</v>
      </c>
      <c r="C1076" s="110" t="s">
        <v>1924</v>
      </c>
      <c r="D1076" s="111">
        <v>11.68</v>
      </c>
      <c r="E1076" s="112">
        <v>2.7772000000000001</v>
      </c>
      <c r="F1076" s="112">
        <v>3.3488000000000002</v>
      </c>
      <c r="G1076" s="113">
        <v>1</v>
      </c>
      <c r="H1076" s="113">
        <v>2.31</v>
      </c>
      <c r="I1076" s="110" t="s">
        <v>48</v>
      </c>
      <c r="J1076" s="110" t="s">
        <v>60</v>
      </c>
      <c r="K1076" s="114" t="s">
        <v>1921</v>
      </c>
      <c r="L1076" s="115" t="s">
        <v>1922</v>
      </c>
    </row>
    <row r="1077" spans="2:12" x14ac:dyDescent="0.2">
      <c r="B1077" s="116" t="s">
        <v>1197</v>
      </c>
      <c r="C1077" s="101" t="s">
        <v>1925</v>
      </c>
      <c r="D1077" s="106">
        <v>3.04</v>
      </c>
      <c r="E1077" s="107">
        <v>0.73360000000000003</v>
      </c>
      <c r="F1077" s="107">
        <v>0.88460000000000005</v>
      </c>
      <c r="G1077" s="103">
        <v>1</v>
      </c>
      <c r="H1077" s="103">
        <v>1</v>
      </c>
      <c r="I1077" s="101" t="s">
        <v>48</v>
      </c>
      <c r="J1077" s="101" t="s">
        <v>60</v>
      </c>
      <c r="K1077" s="102" t="s">
        <v>1921</v>
      </c>
      <c r="L1077" s="108" t="s">
        <v>1922</v>
      </c>
    </row>
    <row r="1078" spans="2:12" x14ac:dyDescent="0.2">
      <c r="B1078" s="105" t="s">
        <v>1198</v>
      </c>
      <c r="C1078" s="101" t="s">
        <v>1925</v>
      </c>
      <c r="D1078" s="106">
        <v>4</v>
      </c>
      <c r="E1078" s="107">
        <v>0.9819</v>
      </c>
      <c r="F1078" s="107">
        <v>1.1839999999999999</v>
      </c>
      <c r="G1078" s="103">
        <v>1</v>
      </c>
      <c r="H1078" s="103">
        <v>1.52</v>
      </c>
      <c r="I1078" s="101" t="s">
        <v>48</v>
      </c>
      <c r="J1078" s="101" t="s">
        <v>60</v>
      </c>
      <c r="K1078" s="102" t="s">
        <v>1921</v>
      </c>
      <c r="L1078" s="108" t="s">
        <v>1922</v>
      </c>
    </row>
    <row r="1079" spans="2:12" x14ac:dyDescent="0.2">
      <c r="B1079" s="105" t="s">
        <v>1199</v>
      </c>
      <c r="C1079" s="101" t="s">
        <v>1925</v>
      </c>
      <c r="D1079" s="106">
        <v>5.71</v>
      </c>
      <c r="E1079" s="107">
        <v>1.2175</v>
      </c>
      <c r="F1079" s="107">
        <v>1.4681</v>
      </c>
      <c r="G1079" s="103">
        <v>1</v>
      </c>
      <c r="H1079" s="103">
        <v>2.31</v>
      </c>
      <c r="I1079" s="101" t="s">
        <v>48</v>
      </c>
      <c r="J1079" s="101" t="s">
        <v>60</v>
      </c>
      <c r="K1079" s="102" t="s">
        <v>1921</v>
      </c>
      <c r="L1079" s="108" t="s">
        <v>1922</v>
      </c>
    </row>
    <row r="1080" spans="2:12" x14ac:dyDescent="0.2">
      <c r="B1080" s="109" t="s">
        <v>1200</v>
      </c>
      <c r="C1080" s="110" t="s">
        <v>1925</v>
      </c>
      <c r="D1080" s="111">
        <v>10.6</v>
      </c>
      <c r="E1080" s="112">
        <v>2.3327</v>
      </c>
      <c r="F1080" s="112">
        <v>2.8128000000000002</v>
      </c>
      <c r="G1080" s="113">
        <v>1</v>
      </c>
      <c r="H1080" s="113">
        <v>2.31</v>
      </c>
      <c r="I1080" s="110" t="s">
        <v>48</v>
      </c>
      <c r="J1080" s="110" t="s">
        <v>60</v>
      </c>
      <c r="K1080" s="114" t="s">
        <v>1921</v>
      </c>
      <c r="L1080" s="115" t="s">
        <v>1922</v>
      </c>
    </row>
    <row r="1081" spans="2:12" x14ac:dyDescent="0.2">
      <c r="B1081" s="116" t="s">
        <v>1201</v>
      </c>
      <c r="C1081" s="101" t="s">
        <v>1202</v>
      </c>
      <c r="D1081" s="106">
        <v>4.0199999999999996</v>
      </c>
      <c r="E1081" s="107">
        <v>0.49120000000000003</v>
      </c>
      <c r="F1081" s="107">
        <v>0.59230000000000005</v>
      </c>
      <c r="G1081" s="103">
        <v>1</v>
      </c>
      <c r="H1081" s="103">
        <v>1</v>
      </c>
      <c r="I1081" s="101" t="s">
        <v>48</v>
      </c>
      <c r="J1081" s="101" t="s">
        <v>60</v>
      </c>
      <c r="K1081" s="102" t="s">
        <v>1921</v>
      </c>
      <c r="L1081" s="108" t="s">
        <v>1922</v>
      </c>
    </row>
    <row r="1082" spans="2:12" x14ac:dyDescent="0.2">
      <c r="B1082" s="105" t="s">
        <v>1203</v>
      </c>
      <c r="C1082" s="101" t="s">
        <v>1202</v>
      </c>
      <c r="D1082" s="106">
        <v>5.16</v>
      </c>
      <c r="E1082" s="107">
        <v>0.67069999999999996</v>
      </c>
      <c r="F1082" s="107">
        <v>0.80869999999999997</v>
      </c>
      <c r="G1082" s="103">
        <v>1</v>
      </c>
      <c r="H1082" s="103">
        <v>1.52</v>
      </c>
      <c r="I1082" s="101" t="s">
        <v>48</v>
      </c>
      <c r="J1082" s="101" t="s">
        <v>60</v>
      </c>
      <c r="K1082" s="102" t="s">
        <v>1921</v>
      </c>
      <c r="L1082" s="108" t="s">
        <v>1922</v>
      </c>
    </row>
    <row r="1083" spans="2:12" x14ac:dyDescent="0.2">
      <c r="B1083" s="105" t="s">
        <v>1204</v>
      </c>
      <c r="C1083" s="101" t="s">
        <v>1202</v>
      </c>
      <c r="D1083" s="106">
        <v>7.09</v>
      </c>
      <c r="E1083" s="107">
        <v>1.0266</v>
      </c>
      <c r="F1083" s="107">
        <v>1.2379</v>
      </c>
      <c r="G1083" s="103">
        <v>1</v>
      </c>
      <c r="H1083" s="103">
        <v>2.31</v>
      </c>
      <c r="I1083" s="101" t="s">
        <v>48</v>
      </c>
      <c r="J1083" s="101" t="s">
        <v>60</v>
      </c>
      <c r="K1083" s="102" t="s">
        <v>1921</v>
      </c>
      <c r="L1083" s="108" t="s">
        <v>1922</v>
      </c>
    </row>
    <row r="1084" spans="2:12" x14ac:dyDescent="0.2">
      <c r="B1084" s="109" t="s">
        <v>1205</v>
      </c>
      <c r="C1084" s="110" t="s">
        <v>1202</v>
      </c>
      <c r="D1084" s="111">
        <v>11.39</v>
      </c>
      <c r="E1084" s="112">
        <v>2.1326000000000001</v>
      </c>
      <c r="F1084" s="112">
        <v>2.5714999999999999</v>
      </c>
      <c r="G1084" s="113">
        <v>1</v>
      </c>
      <c r="H1084" s="113">
        <v>2.31</v>
      </c>
      <c r="I1084" s="110" t="s">
        <v>48</v>
      </c>
      <c r="J1084" s="110" t="s">
        <v>60</v>
      </c>
      <c r="K1084" s="114" t="s">
        <v>1921</v>
      </c>
      <c r="L1084" s="115" t="s">
        <v>1922</v>
      </c>
    </row>
    <row r="1085" spans="2:12" x14ac:dyDescent="0.2">
      <c r="B1085" s="116" t="s">
        <v>1206</v>
      </c>
      <c r="C1085" s="101" t="s">
        <v>1926</v>
      </c>
      <c r="D1085" s="106">
        <v>2.31</v>
      </c>
      <c r="E1085" s="107">
        <v>0.46450000000000002</v>
      </c>
      <c r="F1085" s="107">
        <v>0.56010000000000004</v>
      </c>
      <c r="G1085" s="103">
        <v>1</v>
      </c>
      <c r="H1085" s="103">
        <v>1</v>
      </c>
      <c r="I1085" s="101" t="s">
        <v>48</v>
      </c>
      <c r="J1085" s="101" t="s">
        <v>60</v>
      </c>
      <c r="K1085" s="102" t="s">
        <v>1921</v>
      </c>
      <c r="L1085" s="108" t="s">
        <v>1922</v>
      </c>
    </row>
    <row r="1086" spans="2:12" x14ac:dyDescent="0.2">
      <c r="B1086" s="105" t="s">
        <v>1207</v>
      </c>
      <c r="C1086" s="101" t="s">
        <v>1926</v>
      </c>
      <c r="D1086" s="106">
        <v>3.21</v>
      </c>
      <c r="E1086" s="107">
        <v>0.63939999999999997</v>
      </c>
      <c r="F1086" s="107">
        <v>0.77100000000000002</v>
      </c>
      <c r="G1086" s="103">
        <v>1</v>
      </c>
      <c r="H1086" s="103">
        <v>1.52</v>
      </c>
      <c r="I1086" s="101" t="s">
        <v>48</v>
      </c>
      <c r="J1086" s="101" t="s">
        <v>60</v>
      </c>
      <c r="K1086" s="102" t="s">
        <v>1921</v>
      </c>
      <c r="L1086" s="108" t="s">
        <v>1922</v>
      </c>
    </row>
    <row r="1087" spans="2:12" x14ac:dyDescent="0.2">
      <c r="B1087" s="105" t="s">
        <v>1208</v>
      </c>
      <c r="C1087" s="101" t="s">
        <v>1926</v>
      </c>
      <c r="D1087" s="106">
        <v>4.71</v>
      </c>
      <c r="E1087" s="107">
        <v>0.91849999999999998</v>
      </c>
      <c r="F1087" s="107">
        <v>1.1074999999999999</v>
      </c>
      <c r="G1087" s="103">
        <v>1</v>
      </c>
      <c r="H1087" s="103">
        <v>2.31</v>
      </c>
      <c r="I1087" s="101" t="s">
        <v>48</v>
      </c>
      <c r="J1087" s="101" t="s">
        <v>60</v>
      </c>
      <c r="K1087" s="102" t="s">
        <v>1921</v>
      </c>
      <c r="L1087" s="108" t="s">
        <v>1922</v>
      </c>
    </row>
    <row r="1088" spans="2:12" x14ac:dyDescent="0.2">
      <c r="B1088" s="109" t="s">
        <v>1209</v>
      </c>
      <c r="C1088" s="110" t="s">
        <v>1926</v>
      </c>
      <c r="D1088" s="111">
        <v>8.31</v>
      </c>
      <c r="E1088" s="112">
        <v>1.6519999999999999</v>
      </c>
      <c r="F1088" s="112">
        <v>1.992</v>
      </c>
      <c r="G1088" s="113">
        <v>1</v>
      </c>
      <c r="H1088" s="113">
        <v>2.31</v>
      </c>
      <c r="I1088" s="110" t="s">
        <v>48</v>
      </c>
      <c r="J1088" s="110" t="s">
        <v>60</v>
      </c>
      <c r="K1088" s="114" t="s">
        <v>1921</v>
      </c>
      <c r="L1088" s="115" t="s">
        <v>1922</v>
      </c>
    </row>
    <row r="1089" spans="2:12" x14ac:dyDescent="0.2">
      <c r="B1089" s="116" t="s">
        <v>1210</v>
      </c>
      <c r="C1089" s="101" t="s">
        <v>1927</v>
      </c>
      <c r="D1089" s="106">
        <v>3.48</v>
      </c>
      <c r="E1089" s="107">
        <v>1.4179999999999999</v>
      </c>
      <c r="F1089" s="107">
        <v>1.7098</v>
      </c>
      <c r="G1089" s="103">
        <v>1</v>
      </c>
      <c r="H1089" s="103">
        <v>1</v>
      </c>
      <c r="I1089" s="101" t="s">
        <v>48</v>
      </c>
      <c r="J1089" s="101" t="s">
        <v>60</v>
      </c>
      <c r="K1089" s="102" t="s">
        <v>1928</v>
      </c>
      <c r="L1089" s="108" t="s">
        <v>1929</v>
      </c>
    </row>
    <row r="1090" spans="2:12" x14ac:dyDescent="0.2">
      <c r="B1090" s="105" t="s">
        <v>1211</v>
      </c>
      <c r="C1090" s="101" t="s">
        <v>1927</v>
      </c>
      <c r="D1090" s="106">
        <v>5.65</v>
      </c>
      <c r="E1090" s="107">
        <v>1.9275</v>
      </c>
      <c r="F1090" s="107">
        <v>2.3241999999999998</v>
      </c>
      <c r="G1090" s="103">
        <v>1</v>
      </c>
      <c r="H1090" s="103">
        <v>1.52</v>
      </c>
      <c r="I1090" s="101" t="s">
        <v>48</v>
      </c>
      <c r="J1090" s="101" t="s">
        <v>60</v>
      </c>
      <c r="K1090" s="102" t="s">
        <v>1928</v>
      </c>
      <c r="L1090" s="108" t="s">
        <v>1929</v>
      </c>
    </row>
    <row r="1091" spans="2:12" x14ac:dyDescent="0.2">
      <c r="B1091" s="105" t="s">
        <v>1212</v>
      </c>
      <c r="C1091" s="101" t="s">
        <v>1927</v>
      </c>
      <c r="D1091" s="106">
        <v>10.72</v>
      </c>
      <c r="E1091" s="107">
        <v>3.1004</v>
      </c>
      <c r="F1091" s="107">
        <v>3.7385000000000002</v>
      </c>
      <c r="G1091" s="103">
        <v>1</v>
      </c>
      <c r="H1091" s="103">
        <v>2.31</v>
      </c>
      <c r="I1091" s="101" t="s">
        <v>48</v>
      </c>
      <c r="J1091" s="101" t="s">
        <v>60</v>
      </c>
      <c r="K1091" s="102" t="s">
        <v>1928</v>
      </c>
      <c r="L1091" s="108" t="s">
        <v>1929</v>
      </c>
    </row>
    <row r="1092" spans="2:12" x14ac:dyDescent="0.2">
      <c r="B1092" s="109" t="s">
        <v>1213</v>
      </c>
      <c r="C1092" s="110" t="s">
        <v>1927</v>
      </c>
      <c r="D1092" s="111">
        <v>22.86</v>
      </c>
      <c r="E1092" s="112">
        <v>6.6479999999999997</v>
      </c>
      <c r="F1092" s="112">
        <v>8.0161999999999995</v>
      </c>
      <c r="G1092" s="113">
        <v>1</v>
      </c>
      <c r="H1092" s="113">
        <v>2.31</v>
      </c>
      <c r="I1092" s="110" t="s">
        <v>48</v>
      </c>
      <c r="J1092" s="110" t="s">
        <v>60</v>
      </c>
      <c r="K1092" s="114" t="s">
        <v>1928</v>
      </c>
      <c r="L1092" s="115" t="s">
        <v>1929</v>
      </c>
    </row>
    <row r="1093" spans="2:12" x14ac:dyDescent="0.2">
      <c r="B1093" s="116" t="s">
        <v>1214</v>
      </c>
      <c r="C1093" s="101" t="s">
        <v>1930</v>
      </c>
      <c r="D1093" s="106">
        <v>2.4300000000000002</v>
      </c>
      <c r="E1093" s="107">
        <v>1.0677000000000001</v>
      </c>
      <c r="F1093" s="107">
        <v>1.2874000000000001</v>
      </c>
      <c r="G1093" s="103">
        <v>1</v>
      </c>
      <c r="H1093" s="103">
        <v>1</v>
      </c>
      <c r="I1093" s="101" t="s">
        <v>48</v>
      </c>
      <c r="J1093" s="101" t="s">
        <v>60</v>
      </c>
      <c r="K1093" s="102" t="s">
        <v>1928</v>
      </c>
      <c r="L1093" s="108" t="s">
        <v>1929</v>
      </c>
    </row>
    <row r="1094" spans="2:12" x14ac:dyDescent="0.2">
      <c r="B1094" s="105" t="s">
        <v>1215</v>
      </c>
      <c r="C1094" s="101" t="s">
        <v>1930</v>
      </c>
      <c r="D1094" s="106">
        <v>4.8</v>
      </c>
      <c r="E1094" s="107">
        <v>1.4441999999999999</v>
      </c>
      <c r="F1094" s="107">
        <v>1.7414000000000001</v>
      </c>
      <c r="G1094" s="103">
        <v>1</v>
      </c>
      <c r="H1094" s="103">
        <v>1.52</v>
      </c>
      <c r="I1094" s="101" t="s">
        <v>48</v>
      </c>
      <c r="J1094" s="101" t="s">
        <v>60</v>
      </c>
      <c r="K1094" s="102" t="s">
        <v>1928</v>
      </c>
      <c r="L1094" s="108" t="s">
        <v>1929</v>
      </c>
    </row>
    <row r="1095" spans="2:12" x14ac:dyDescent="0.2">
      <c r="B1095" s="105" t="s">
        <v>1216</v>
      </c>
      <c r="C1095" s="101" t="s">
        <v>1930</v>
      </c>
      <c r="D1095" s="106">
        <v>10.42</v>
      </c>
      <c r="E1095" s="107">
        <v>2.4466000000000001</v>
      </c>
      <c r="F1095" s="107">
        <v>2.9500999999999999</v>
      </c>
      <c r="G1095" s="103">
        <v>1</v>
      </c>
      <c r="H1095" s="103">
        <v>2.31</v>
      </c>
      <c r="I1095" s="101" t="s">
        <v>48</v>
      </c>
      <c r="J1095" s="101" t="s">
        <v>60</v>
      </c>
      <c r="K1095" s="102" t="s">
        <v>1928</v>
      </c>
      <c r="L1095" s="108" t="s">
        <v>1929</v>
      </c>
    </row>
    <row r="1096" spans="2:12" x14ac:dyDescent="0.2">
      <c r="B1096" s="109" t="s">
        <v>1217</v>
      </c>
      <c r="C1096" s="110" t="s">
        <v>1930</v>
      </c>
      <c r="D1096" s="111">
        <v>23.62</v>
      </c>
      <c r="E1096" s="112">
        <v>6.0576999999999996</v>
      </c>
      <c r="F1096" s="112">
        <v>7.3044000000000002</v>
      </c>
      <c r="G1096" s="113">
        <v>1</v>
      </c>
      <c r="H1096" s="113">
        <v>2.31</v>
      </c>
      <c r="I1096" s="110" t="s">
        <v>48</v>
      </c>
      <c r="J1096" s="110" t="s">
        <v>60</v>
      </c>
      <c r="K1096" s="114" t="s">
        <v>1928</v>
      </c>
      <c r="L1096" s="115" t="s">
        <v>1929</v>
      </c>
    </row>
    <row r="1097" spans="2:12" x14ac:dyDescent="0.2">
      <c r="B1097" s="116" t="s">
        <v>1218</v>
      </c>
      <c r="C1097" s="101" t="s">
        <v>1219</v>
      </c>
      <c r="D1097" s="106">
        <v>4.1399999999999997</v>
      </c>
      <c r="E1097" s="107">
        <v>1.1248</v>
      </c>
      <c r="F1097" s="107">
        <v>1.3563000000000001</v>
      </c>
      <c r="G1097" s="103">
        <v>1</v>
      </c>
      <c r="H1097" s="103">
        <v>1</v>
      </c>
      <c r="I1097" s="101" t="s">
        <v>48</v>
      </c>
      <c r="J1097" s="101" t="s">
        <v>60</v>
      </c>
      <c r="K1097" s="102" t="s">
        <v>1928</v>
      </c>
      <c r="L1097" s="108" t="s">
        <v>1929</v>
      </c>
    </row>
    <row r="1098" spans="2:12" x14ac:dyDescent="0.2">
      <c r="B1098" s="105" t="s">
        <v>1220</v>
      </c>
      <c r="C1098" s="101" t="s">
        <v>1219</v>
      </c>
      <c r="D1098" s="106">
        <v>8.58</v>
      </c>
      <c r="E1098" s="107">
        <v>2.0038</v>
      </c>
      <c r="F1098" s="107">
        <v>2.4161999999999999</v>
      </c>
      <c r="G1098" s="103">
        <v>1</v>
      </c>
      <c r="H1098" s="103">
        <v>1.52</v>
      </c>
      <c r="I1098" s="101" t="s">
        <v>48</v>
      </c>
      <c r="J1098" s="101" t="s">
        <v>60</v>
      </c>
      <c r="K1098" s="102" t="s">
        <v>1928</v>
      </c>
      <c r="L1098" s="108" t="s">
        <v>1929</v>
      </c>
    </row>
    <row r="1099" spans="2:12" x14ac:dyDescent="0.2">
      <c r="B1099" s="105" t="s">
        <v>1221</v>
      </c>
      <c r="C1099" s="101" t="s">
        <v>1219</v>
      </c>
      <c r="D1099" s="106">
        <v>15.5</v>
      </c>
      <c r="E1099" s="107">
        <v>3.4750999999999999</v>
      </c>
      <c r="F1099" s="107">
        <v>4.1902999999999997</v>
      </c>
      <c r="G1099" s="103">
        <v>1</v>
      </c>
      <c r="H1099" s="103">
        <v>2.31</v>
      </c>
      <c r="I1099" s="101" t="s">
        <v>48</v>
      </c>
      <c r="J1099" s="101" t="s">
        <v>60</v>
      </c>
      <c r="K1099" s="102" t="s">
        <v>1928</v>
      </c>
      <c r="L1099" s="108" t="s">
        <v>1929</v>
      </c>
    </row>
    <row r="1100" spans="2:12" x14ac:dyDescent="0.2">
      <c r="B1100" s="109" t="s">
        <v>1222</v>
      </c>
      <c r="C1100" s="110" t="s">
        <v>1219</v>
      </c>
      <c r="D1100" s="111">
        <v>23.82</v>
      </c>
      <c r="E1100" s="112">
        <v>6.0007999999999999</v>
      </c>
      <c r="F1100" s="112">
        <v>7.2358000000000002</v>
      </c>
      <c r="G1100" s="113">
        <v>1</v>
      </c>
      <c r="H1100" s="113">
        <v>2.31</v>
      </c>
      <c r="I1100" s="110" t="s">
        <v>48</v>
      </c>
      <c r="J1100" s="110" t="s">
        <v>60</v>
      </c>
      <c r="K1100" s="114" t="s">
        <v>1928</v>
      </c>
      <c r="L1100" s="115" t="s">
        <v>1929</v>
      </c>
    </row>
    <row r="1101" spans="2:12" x14ac:dyDescent="0.2">
      <c r="B1101" s="116" t="s">
        <v>1223</v>
      </c>
      <c r="C1101" s="101" t="s">
        <v>1931</v>
      </c>
      <c r="D1101" s="106">
        <v>3.9</v>
      </c>
      <c r="E1101" s="107">
        <v>0.93720000000000003</v>
      </c>
      <c r="F1101" s="107">
        <v>1.1301000000000001</v>
      </c>
      <c r="G1101" s="103">
        <v>1</v>
      </c>
      <c r="H1101" s="103">
        <v>1</v>
      </c>
      <c r="I1101" s="101" t="s">
        <v>48</v>
      </c>
      <c r="J1101" s="101" t="s">
        <v>60</v>
      </c>
      <c r="K1101" s="102" t="s">
        <v>1928</v>
      </c>
      <c r="L1101" s="108" t="s">
        <v>1929</v>
      </c>
    </row>
    <row r="1102" spans="2:12" x14ac:dyDescent="0.2">
      <c r="B1102" s="105" t="s">
        <v>1224</v>
      </c>
      <c r="C1102" s="101" t="s">
        <v>1931</v>
      </c>
      <c r="D1102" s="106">
        <v>5.41</v>
      </c>
      <c r="E1102" s="107">
        <v>1.2048000000000001</v>
      </c>
      <c r="F1102" s="107">
        <v>1.4528000000000001</v>
      </c>
      <c r="G1102" s="103">
        <v>1</v>
      </c>
      <c r="H1102" s="103">
        <v>1.52</v>
      </c>
      <c r="I1102" s="101" t="s">
        <v>48</v>
      </c>
      <c r="J1102" s="101" t="s">
        <v>60</v>
      </c>
      <c r="K1102" s="102" t="s">
        <v>1928</v>
      </c>
      <c r="L1102" s="108" t="s">
        <v>1929</v>
      </c>
    </row>
    <row r="1103" spans="2:12" x14ac:dyDescent="0.2">
      <c r="B1103" s="105" t="s">
        <v>1225</v>
      </c>
      <c r="C1103" s="101" t="s">
        <v>1931</v>
      </c>
      <c r="D1103" s="106">
        <v>8.44</v>
      </c>
      <c r="E1103" s="107">
        <v>1.7871999999999999</v>
      </c>
      <c r="F1103" s="107">
        <v>2.1549999999999998</v>
      </c>
      <c r="G1103" s="103">
        <v>1</v>
      </c>
      <c r="H1103" s="103">
        <v>2.31</v>
      </c>
      <c r="I1103" s="101" t="s">
        <v>48</v>
      </c>
      <c r="J1103" s="101" t="s">
        <v>60</v>
      </c>
      <c r="K1103" s="102" t="s">
        <v>1928</v>
      </c>
      <c r="L1103" s="108" t="s">
        <v>1929</v>
      </c>
    </row>
    <row r="1104" spans="2:12" x14ac:dyDescent="0.2">
      <c r="B1104" s="109" t="s">
        <v>1226</v>
      </c>
      <c r="C1104" s="110" t="s">
        <v>1931</v>
      </c>
      <c r="D1104" s="111">
        <v>15.08</v>
      </c>
      <c r="E1104" s="112">
        <v>3.5131000000000001</v>
      </c>
      <c r="F1104" s="112">
        <v>4.2361000000000004</v>
      </c>
      <c r="G1104" s="113">
        <v>1</v>
      </c>
      <c r="H1104" s="113">
        <v>2.31</v>
      </c>
      <c r="I1104" s="110" t="s">
        <v>48</v>
      </c>
      <c r="J1104" s="110" t="s">
        <v>60</v>
      </c>
      <c r="K1104" s="114" t="s">
        <v>1928</v>
      </c>
      <c r="L1104" s="115" t="s">
        <v>1929</v>
      </c>
    </row>
    <row r="1105" spans="2:12" x14ac:dyDescent="0.2">
      <c r="B1105" s="116" t="s">
        <v>1227</v>
      </c>
      <c r="C1105" s="101" t="s">
        <v>1228</v>
      </c>
      <c r="D1105" s="106">
        <v>4.13</v>
      </c>
      <c r="E1105" s="107">
        <v>1.0127999999999999</v>
      </c>
      <c r="F1105" s="107">
        <v>1.2212000000000001</v>
      </c>
      <c r="G1105" s="103">
        <v>1</v>
      </c>
      <c r="H1105" s="103">
        <v>1</v>
      </c>
      <c r="I1105" s="101" t="s">
        <v>48</v>
      </c>
      <c r="J1105" s="101" t="s">
        <v>60</v>
      </c>
      <c r="K1105" s="102" t="s">
        <v>1928</v>
      </c>
      <c r="L1105" s="108" t="s">
        <v>1929</v>
      </c>
    </row>
    <row r="1106" spans="2:12" x14ac:dyDescent="0.2">
      <c r="B1106" s="105" t="s">
        <v>1229</v>
      </c>
      <c r="C1106" s="101" t="s">
        <v>1228</v>
      </c>
      <c r="D1106" s="106">
        <v>5.99</v>
      </c>
      <c r="E1106" s="107">
        <v>1.411</v>
      </c>
      <c r="F1106" s="107">
        <v>1.7014</v>
      </c>
      <c r="G1106" s="103">
        <v>1</v>
      </c>
      <c r="H1106" s="103">
        <v>1.52</v>
      </c>
      <c r="I1106" s="101" t="s">
        <v>48</v>
      </c>
      <c r="J1106" s="101" t="s">
        <v>60</v>
      </c>
      <c r="K1106" s="102" t="s">
        <v>1928</v>
      </c>
      <c r="L1106" s="108" t="s">
        <v>1929</v>
      </c>
    </row>
    <row r="1107" spans="2:12" x14ac:dyDescent="0.2">
      <c r="B1107" s="105" t="s">
        <v>1230</v>
      </c>
      <c r="C1107" s="101" t="s">
        <v>1228</v>
      </c>
      <c r="D1107" s="106">
        <v>8.83</v>
      </c>
      <c r="E1107" s="107">
        <v>2.1192000000000002</v>
      </c>
      <c r="F1107" s="107">
        <v>2.5552999999999999</v>
      </c>
      <c r="G1107" s="103">
        <v>1</v>
      </c>
      <c r="H1107" s="103">
        <v>2.31</v>
      </c>
      <c r="I1107" s="101" t="s">
        <v>48</v>
      </c>
      <c r="J1107" s="101" t="s">
        <v>60</v>
      </c>
      <c r="K1107" s="102" t="s">
        <v>1928</v>
      </c>
      <c r="L1107" s="108" t="s">
        <v>1929</v>
      </c>
    </row>
    <row r="1108" spans="2:12" x14ac:dyDescent="0.2">
      <c r="B1108" s="109" t="s">
        <v>1231</v>
      </c>
      <c r="C1108" s="110" t="s">
        <v>1228</v>
      </c>
      <c r="D1108" s="111">
        <v>15.28</v>
      </c>
      <c r="E1108" s="112">
        <v>3.0165999999999999</v>
      </c>
      <c r="F1108" s="112">
        <v>3.6374</v>
      </c>
      <c r="G1108" s="113">
        <v>1</v>
      </c>
      <c r="H1108" s="113">
        <v>2.31</v>
      </c>
      <c r="I1108" s="110" t="s">
        <v>48</v>
      </c>
      <c r="J1108" s="110" t="s">
        <v>60</v>
      </c>
      <c r="K1108" s="114" t="s">
        <v>1928</v>
      </c>
      <c r="L1108" s="115" t="s">
        <v>1929</v>
      </c>
    </row>
    <row r="1109" spans="2:12" x14ac:dyDescent="0.2">
      <c r="B1109" s="116" t="s">
        <v>1232</v>
      </c>
      <c r="C1109" s="101" t="s">
        <v>1932</v>
      </c>
      <c r="D1109" s="106">
        <v>2.64</v>
      </c>
      <c r="E1109" s="107">
        <v>0.64259999999999995</v>
      </c>
      <c r="F1109" s="107">
        <v>0.77480000000000004</v>
      </c>
      <c r="G1109" s="103">
        <v>1</v>
      </c>
      <c r="H1109" s="103">
        <v>1</v>
      </c>
      <c r="I1109" s="101" t="s">
        <v>48</v>
      </c>
      <c r="J1109" s="101" t="s">
        <v>60</v>
      </c>
      <c r="K1109" s="102" t="s">
        <v>1928</v>
      </c>
      <c r="L1109" s="108" t="s">
        <v>1929</v>
      </c>
    </row>
    <row r="1110" spans="2:12" x14ac:dyDescent="0.2">
      <c r="B1110" s="105" t="s">
        <v>1233</v>
      </c>
      <c r="C1110" s="101" t="s">
        <v>1932</v>
      </c>
      <c r="D1110" s="106">
        <v>4.0599999999999996</v>
      </c>
      <c r="E1110" s="107">
        <v>0.78290000000000004</v>
      </c>
      <c r="F1110" s="107">
        <v>0.94399999999999995</v>
      </c>
      <c r="G1110" s="103">
        <v>1</v>
      </c>
      <c r="H1110" s="103">
        <v>1.52</v>
      </c>
      <c r="I1110" s="101" t="s">
        <v>48</v>
      </c>
      <c r="J1110" s="101" t="s">
        <v>60</v>
      </c>
      <c r="K1110" s="102" t="s">
        <v>1928</v>
      </c>
      <c r="L1110" s="108" t="s">
        <v>1929</v>
      </c>
    </row>
    <row r="1111" spans="2:12" x14ac:dyDescent="0.2">
      <c r="B1111" s="105" t="s">
        <v>1234</v>
      </c>
      <c r="C1111" s="101" t="s">
        <v>1932</v>
      </c>
      <c r="D1111" s="106">
        <v>6.51</v>
      </c>
      <c r="E1111" s="107">
        <v>1.1890000000000001</v>
      </c>
      <c r="F1111" s="107">
        <v>1.4337</v>
      </c>
      <c r="G1111" s="103">
        <v>1</v>
      </c>
      <c r="H1111" s="103">
        <v>2.31</v>
      </c>
      <c r="I1111" s="101" t="s">
        <v>48</v>
      </c>
      <c r="J1111" s="101" t="s">
        <v>60</v>
      </c>
      <c r="K1111" s="102" t="s">
        <v>1928</v>
      </c>
      <c r="L1111" s="108" t="s">
        <v>1929</v>
      </c>
    </row>
    <row r="1112" spans="2:12" x14ac:dyDescent="0.2">
      <c r="B1112" s="109" t="s">
        <v>1235</v>
      </c>
      <c r="C1112" s="110" t="s">
        <v>1932</v>
      </c>
      <c r="D1112" s="111">
        <v>11.13</v>
      </c>
      <c r="E1112" s="112">
        <v>2.1916000000000002</v>
      </c>
      <c r="F1112" s="112">
        <v>2.6425999999999998</v>
      </c>
      <c r="G1112" s="113">
        <v>1</v>
      </c>
      <c r="H1112" s="113">
        <v>2.31</v>
      </c>
      <c r="I1112" s="110" t="s">
        <v>48</v>
      </c>
      <c r="J1112" s="110" t="s">
        <v>60</v>
      </c>
      <c r="K1112" s="114" t="s">
        <v>1928</v>
      </c>
      <c r="L1112" s="115" t="s">
        <v>1929</v>
      </c>
    </row>
    <row r="1113" spans="2:12" x14ac:dyDescent="0.2">
      <c r="B1113" s="116" t="s">
        <v>1236</v>
      </c>
      <c r="C1113" s="101" t="s">
        <v>1237</v>
      </c>
      <c r="D1113" s="106">
        <v>3.64</v>
      </c>
      <c r="E1113" s="107">
        <v>0.4854</v>
      </c>
      <c r="F1113" s="107">
        <v>0.58530000000000004</v>
      </c>
      <c r="G1113" s="103">
        <v>1</v>
      </c>
      <c r="H1113" s="103">
        <v>1</v>
      </c>
      <c r="I1113" s="101" t="s">
        <v>48</v>
      </c>
      <c r="J1113" s="101" t="s">
        <v>60</v>
      </c>
      <c r="K1113" s="102" t="s">
        <v>1928</v>
      </c>
      <c r="L1113" s="108" t="s">
        <v>1929</v>
      </c>
    </row>
    <row r="1114" spans="2:12" x14ac:dyDescent="0.2">
      <c r="B1114" s="105" t="s">
        <v>1238</v>
      </c>
      <c r="C1114" s="101" t="s">
        <v>1237</v>
      </c>
      <c r="D1114" s="106">
        <v>4.4000000000000004</v>
      </c>
      <c r="E1114" s="107">
        <v>0.81699999999999995</v>
      </c>
      <c r="F1114" s="107">
        <v>0.98509999999999998</v>
      </c>
      <c r="G1114" s="103">
        <v>1</v>
      </c>
      <c r="H1114" s="103">
        <v>1.52</v>
      </c>
      <c r="I1114" s="101" t="s">
        <v>48</v>
      </c>
      <c r="J1114" s="101" t="s">
        <v>60</v>
      </c>
      <c r="K1114" s="102" t="s">
        <v>1928</v>
      </c>
      <c r="L1114" s="108" t="s">
        <v>1929</v>
      </c>
    </row>
    <row r="1115" spans="2:12" x14ac:dyDescent="0.2">
      <c r="B1115" s="105" t="s">
        <v>1239</v>
      </c>
      <c r="C1115" s="101" t="s">
        <v>1237</v>
      </c>
      <c r="D1115" s="106">
        <v>9.81</v>
      </c>
      <c r="E1115" s="107">
        <v>1.9439</v>
      </c>
      <c r="F1115" s="107">
        <v>2.3439999999999999</v>
      </c>
      <c r="G1115" s="103">
        <v>1</v>
      </c>
      <c r="H1115" s="103">
        <v>2.31</v>
      </c>
      <c r="I1115" s="101" t="s">
        <v>48</v>
      </c>
      <c r="J1115" s="101" t="s">
        <v>60</v>
      </c>
      <c r="K1115" s="102" t="s">
        <v>1928</v>
      </c>
      <c r="L1115" s="108" t="s">
        <v>1929</v>
      </c>
    </row>
    <row r="1116" spans="2:12" x14ac:dyDescent="0.2">
      <c r="B1116" s="109" t="s">
        <v>1240</v>
      </c>
      <c r="C1116" s="110" t="s">
        <v>1237</v>
      </c>
      <c r="D1116" s="111">
        <v>23.47</v>
      </c>
      <c r="E1116" s="112">
        <v>5.3178000000000001</v>
      </c>
      <c r="F1116" s="112">
        <v>6.4122000000000003</v>
      </c>
      <c r="G1116" s="113">
        <v>1</v>
      </c>
      <c r="H1116" s="113">
        <v>2.31</v>
      </c>
      <c r="I1116" s="110" t="s">
        <v>48</v>
      </c>
      <c r="J1116" s="110" t="s">
        <v>60</v>
      </c>
      <c r="K1116" s="114" t="s">
        <v>1928</v>
      </c>
      <c r="L1116" s="115" t="s">
        <v>1929</v>
      </c>
    </row>
    <row r="1117" spans="2:12" x14ac:dyDescent="0.2">
      <c r="B1117" s="116" t="s">
        <v>1241</v>
      </c>
      <c r="C1117" s="101" t="s">
        <v>1242</v>
      </c>
      <c r="D1117" s="106">
        <v>2.95</v>
      </c>
      <c r="E1117" s="107">
        <v>0.67910000000000004</v>
      </c>
      <c r="F1117" s="107">
        <v>0.81889999999999996</v>
      </c>
      <c r="G1117" s="103">
        <v>1</v>
      </c>
      <c r="H1117" s="103">
        <v>1</v>
      </c>
      <c r="I1117" s="101" t="s">
        <v>48</v>
      </c>
      <c r="J1117" s="101" t="s">
        <v>60</v>
      </c>
      <c r="K1117" s="102" t="s">
        <v>1928</v>
      </c>
      <c r="L1117" s="108" t="s">
        <v>1929</v>
      </c>
    </row>
    <row r="1118" spans="2:12" x14ac:dyDescent="0.2">
      <c r="B1118" s="105" t="s">
        <v>1243</v>
      </c>
      <c r="C1118" s="101" t="s">
        <v>1242</v>
      </c>
      <c r="D1118" s="106">
        <v>3.77</v>
      </c>
      <c r="E1118" s="107">
        <v>0.82899999999999996</v>
      </c>
      <c r="F1118" s="107">
        <v>0.99960000000000004</v>
      </c>
      <c r="G1118" s="103">
        <v>1</v>
      </c>
      <c r="H1118" s="103">
        <v>1.52</v>
      </c>
      <c r="I1118" s="101" t="s">
        <v>48</v>
      </c>
      <c r="J1118" s="101" t="s">
        <v>60</v>
      </c>
      <c r="K1118" s="102" t="s">
        <v>1928</v>
      </c>
      <c r="L1118" s="108" t="s">
        <v>1929</v>
      </c>
    </row>
    <row r="1119" spans="2:12" x14ac:dyDescent="0.2">
      <c r="B1119" s="105" t="s">
        <v>1244</v>
      </c>
      <c r="C1119" s="101" t="s">
        <v>1242</v>
      </c>
      <c r="D1119" s="106">
        <v>5.45</v>
      </c>
      <c r="E1119" s="107">
        <v>1.3414999999999999</v>
      </c>
      <c r="F1119" s="107">
        <v>1.6175999999999999</v>
      </c>
      <c r="G1119" s="103">
        <v>1</v>
      </c>
      <c r="H1119" s="103">
        <v>2.31</v>
      </c>
      <c r="I1119" s="101" t="s">
        <v>48</v>
      </c>
      <c r="J1119" s="101" t="s">
        <v>60</v>
      </c>
      <c r="K1119" s="102" t="s">
        <v>1928</v>
      </c>
      <c r="L1119" s="108" t="s">
        <v>1929</v>
      </c>
    </row>
    <row r="1120" spans="2:12" x14ac:dyDescent="0.2">
      <c r="B1120" s="109" t="s">
        <v>1245</v>
      </c>
      <c r="C1120" s="110" t="s">
        <v>1242</v>
      </c>
      <c r="D1120" s="111">
        <v>12.46</v>
      </c>
      <c r="E1120" s="112">
        <v>2.9188999999999998</v>
      </c>
      <c r="F1120" s="112">
        <v>3.5196000000000001</v>
      </c>
      <c r="G1120" s="113">
        <v>1</v>
      </c>
      <c r="H1120" s="113">
        <v>2.31</v>
      </c>
      <c r="I1120" s="110" t="s">
        <v>48</v>
      </c>
      <c r="J1120" s="110" t="s">
        <v>60</v>
      </c>
      <c r="K1120" s="114" t="s">
        <v>1928</v>
      </c>
      <c r="L1120" s="115" t="s">
        <v>1929</v>
      </c>
    </row>
    <row r="1121" spans="2:12" x14ac:dyDescent="0.2">
      <c r="B1121" s="116" t="s">
        <v>1246</v>
      </c>
      <c r="C1121" s="101" t="s">
        <v>1933</v>
      </c>
      <c r="D1121" s="106">
        <v>3.86</v>
      </c>
      <c r="E1121" s="107">
        <v>0.96740000000000004</v>
      </c>
      <c r="F1121" s="107">
        <v>1.1665000000000001</v>
      </c>
      <c r="G1121" s="103">
        <v>1</v>
      </c>
      <c r="H1121" s="103">
        <v>1</v>
      </c>
      <c r="I1121" s="101" t="s">
        <v>48</v>
      </c>
      <c r="J1121" s="101" t="s">
        <v>60</v>
      </c>
      <c r="K1121" s="102" t="s">
        <v>1934</v>
      </c>
      <c r="L1121" s="108" t="s">
        <v>1935</v>
      </c>
    </row>
    <row r="1122" spans="2:12" x14ac:dyDescent="0.2">
      <c r="B1122" s="105" t="s">
        <v>1247</v>
      </c>
      <c r="C1122" s="101" t="s">
        <v>1933</v>
      </c>
      <c r="D1122" s="106">
        <v>5.89</v>
      </c>
      <c r="E1122" s="107">
        <v>1.3607</v>
      </c>
      <c r="F1122" s="107">
        <v>1.6407</v>
      </c>
      <c r="G1122" s="103">
        <v>1</v>
      </c>
      <c r="H1122" s="103">
        <v>1.52</v>
      </c>
      <c r="I1122" s="101" t="s">
        <v>48</v>
      </c>
      <c r="J1122" s="101" t="s">
        <v>60</v>
      </c>
      <c r="K1122" s="102" t="s">
        <v>1934</v>
      </c>
      <c r="L1122" s="108" t="s">
        <v>1935</v>
      </c>
    </row>
    <row r="1123" spans="2:12" x14ac:dyDescent="0.2">
      <c r="B1123" s="105" t="s">
        <v>1248</v>
      </c>
      <c r="C1123" s="101" t="s">
        <v>1933</v>
      </c>
      <c r="D1123" s="106">
        <v>10.26</v>
      </c>
      <c r="E1123" s="107">
        <v>2.2292999999999998</v>
      </c>
      <c r="F1123" s="107">
        <v>2.6880999999999999</v>
      </c>
      <c r="G1123" s="103">
        <v>1</v>
      </c>
      <c r="H1123" s="103">
        <v>2.31</v>
      </c>
      <c r="I1123" s="101" t="s">
        <v>48</v>
      </c>
      <c r="J1123" s="101" t="s">
        <v>60</v>
      </c>
      <c r="K1123" s="102" t="s">
        <v>1934</v>
      </c>
      <c r="L1123" s="108" t="s">
        <v>1935</v>
      </c>
    </row>
    <row r="1124" spans="2:12" x14ac:dyDescent="0.2">
      <c r="B1124" s="109" t="s">
        <v>1249</v>
      </c>
      <c r="C1124" s="110" t="s">
        <v>1933</v>
      </c>
      <c r="D1124" s="111">
        <v>16.05</v>
      </c>
      <c r="E1124" s="112">
        <v>4.0952000000000002</v>
      </c>
      <c r="F1124" s="112">
        <v>4.9379999999999997</v>
      </c>
      <c r="G1124" s="113">
        <v>1</v>
      </c>
      <c r="H1124" s="113">
        <v>2.31</v>
      </c>
      <c r="I1124" s="110" t="s">
        <v>48</v>
      </c>
      <c r="J1124" s="110" t="s">
        <v>60</v>
      </c>
      <c r="K1124" s="114" t="s">
        <v>1934</v>
      </c>
      <c r="L1124" s="115" t="s">
        <v>1935</v>
      </c>
    </row>
    <row r="1125" spans="2:12" x14ac:dyDescent="0.2">
      <c r="B1125" s="116" t="s">
        <v>1250</v>
      </c>
      <c r="C1125" s="101" t="s">
        <v>1936</v>
      </c>
      <c r="D1125" s="106">
        <v>4.3600000000000003</v>
      </c>
      <c r="E1125" s="107">
        <v>0.96419999999999995</v>
      </c>
      <c r="F1125" s="107">
        <v>1.1626000000000001</v>
      </c>
      <c r="G1125" s="103">
        <v>1</v>
      </c>
      <c r="H1125" s="103">
        <v>1</v>
      </c>
      <c r="I1125" s="101" t="s">
        <v>48</v>
      </c>
      <c r="J1125" s="101" t="s">
        <v>60</v>
      </c>
      <c r="K1125" s="102" t="s">
        <v>1934</v>
      </c>
      <c r="L1125" s="108" t="s">
        <v>1935</v>
      </c>
    </row>
    <row r="1126" spans="2:12" x14ac:dyDescent="0.2">
      <c r="B1126" s="105" t="s">
        <v>1251</v>
      </c>
      <c r="C1126" s="101" t="s">
        <v>1936</v>
      </c>
      <c r="D1126" s="106">
        <v>6.19</v>
      </c>
      <c r="E1126" s="107">
        <v>1.2916000000000001</v>
      </c>
      <c r="F1126" s="107">
        <v>1.5573999999999999</v>
      </c>
      <c r="G1126" s="103">
        <v>1</v>
      </c>
      <c r="H1126" s="103">
        <v>1.52</v>
      </c>
      <c r="I1126" s="101" t="s">
        <v>48</v>
      </c>
      <c r="J1126" s="101" t="s">
        <v>60</v>
      </c>
      <c r="K1126" s="102" t="s">
        <v>1934</v>
      </c>
      <c r="L1126" s="108" t="s">
        <v>1935</v>
      </c>
    </row>
    <row r="1127" spans="2:12" x14ac:dyDescent="0.2">
      <c r="B1127" s="105" t="s">
        <v>1252</v>
      </c>
      <c r="C1127" s="101" t="s">
        <v>1936</v>
      </c>
      <c r="D1127" s="106">
        <v>10.25</v>
      </c>
      <c r="E1127" s="107">
        <v>2.1562000000000001</v>
      </c>
      <c r="F1127" s="107">
        <v>2.6</v>
      </c>
      <c r="G1127" s="103">
        <v>1</v>
      </c>
      <c r="H1127" s="103">
        <v>2.31</v>
      </c>
      <c r="I1127" s="101" t="s">
        <v>48</v>
      </c>
      <c r="J1127" s="101" t="s">
        <v>60</v>
      </c>
      <c r="K1127" s="102" t="s">
        <v>1934</v>
      </c>
      <c r="L1127" s="108" t="s">
        <v>1935</v>
      </c>
    </row>
    <row r="1128" spans="2:12" x14ac:dyDescent="0.2">
      <c r="B1128" s="109" t="s">
        <v>1253</v>
      </c>
      <c r="C1128" s="110" t="s">
        <v>1936</v>
      </c>
      <c r="D1128" s="111">
        <v>16.71</v>
      </c>
      <c r="E1128" s="112">
        <v>3.9365999999999999</v>
      </c>
      <c r="F1128" s="112">
        <v>4.7468000000000004</v>
      </c>
      <c r="G1128" s="113">
        <v>1</v>
      </c>
      <c r="H1128" s="113">
        <v>2.31</v>
      </c>
      <c r="I1128" s="110" t="s">
        <v>48</v>
      </c>
      <c r="J1128" s="110" t="s">
        <v>60</v>
      </c>
      <c r="K1128" s="114" t="s">
        <v>1934</v>
      </c>
      <c r="L1128" s="115" t="s">
        <v>1935</v>
      </c>
    </row>
    <row r="1129" spans="2:12" x14ac:dyDescent="0.2">
      <c r="B1129" s="116" t="s">
        <v>1254</v>
      </c>
      <c r="C1129" s="101" t="s">
        <v>1937</v>
      </c>
      <c r="D1129" s="106">
        <v>2.97</v>
      </c>
      <c r="E1129" s="107">
        <v>0.52710000000000001</v>
      </c>
      <c r="F1129" s="107">
        <v>0.63560000000000005</v>
      </c>
      <c r="G1129" s="103">
        <v>1</v>
      </c>
      <c r="H1129" s="103">
        <v>1</v>
      </c>
      <c r="I1129" s="101" t="s">
        <v>48</v>
      </c>
      <c r="J1129" s="101" t="s">
        <v>60</v>
      </c>
      <c r="K1129" s="102" t="s">
        <v>1934</v>
      </c>
      <c r="L1129" s="108" t="s">
        <v>1935</v>
      </c>
    </row>
    <row r="1130" spans="2:12" x14ac:dyDescent="0.2">
      <c r="B1130" s="105" t="s">
        <v>1255</v>
      </c>
      <c r="C1130" s="101" t="s">
        <v>1937</v>
      </c>
      <c r="D1130" s="106">
        <v>3.96</v>
      </c>
      <c r="E1130" s="107">
        <v>0.66810000000000003</v>
      </c>
      <c r="F1130" s="107">
        <v>0.80559999999999998</v>
      </c>
      <c r="G1130" s="103">
        <v>1</v>
      </c>
      <c r="H1130" s="103">
        <v>1.52</v>
      </c>
      <c r="I1130" s="101" t="s">
        <v>48</v>
      </c>
      <c r="J1130" s="101" t="s">
        <v>60</v>
      </c>
      <c r="K1130" s="102" t="s">
        <v>1934</v>
      </c>
      <c r="L1130" s="108" t="s">
        <v>1935</v>
      </c>
    </row>
    <row r="1131" spans="2:12" x14ac:dyDescent="0.2">
      <c r="B1131" s="105" t="s">
        <v>1256</v>
      </c>
      <c r="C1131" s="101" t="s">
        <v>1937</v>
      </c>
      <c r="D1131" s="106">
        <v>5.91</v>
      </c>
      <c r="E1131" s="107">
        <v>1.0426</v>
      </c>
      <c r="F1131" s="107">
        <v>1.2572000000000001</v>
      </c>
      <c r="G1131" s="103">
        <v>1</v>
      </c>
      <c r="H1131" s="103">
        <v>2.31</v>
      </c>
      <c r="I1131" s="101" t="s">
        <v>48</v>
      </c>
      <c r="J1131" s="101" t="s">
        <v>60</v>
      </c>
      <c r="K1131" s="102" t="s">
        <v>1934</v>
      </c>
      <c r="L1131" s="108" t="s">
        <v>1935</v>
      </c>
    </row>
    <row r="1132" spans="2:12" x14ac:dyDescent="0.2">
      <c r="B1132" s="109" t="s">
        <v>1257</v>
      </c>
      <c r="C1132" s="110" t="s">
        <v>1937</v>
      </c>
      <c r="D1132" s="111">
        <v>9.32</v>
      </c>
      <c r="E1132" s="112">
        <v>2.0434000000000001</v>
      </c>
      <c r="F1132" s="112">
        <v>2.4639000000000002</v>
      </c>
      <c r="G1132" s="113">
        <v>1</v>
      </c>
      <c r="H1132" s="113">
        <v>2.31</v>
      </c>
      <c r="I1132" s="110" t="s">
        <v>48</v>
      </c>
      <c r="J1132" s="110" t="s">
        <v>60</v>
      </c>
      <c r="K1132" s="114" t="s">
        <v>1934</v>
      </c>
      <c r="L1132" s="115" t="s">
        <v>1935</v>
      </c>
    </row>
    <row r="1133" spans="2:12" x14ac:dyDescent="0.2">
      <c r="B1133" s="116" t="s">
        <v>1258</v>
      </c>
      <c r="C1133" s="101" t="s">
        <v>1259</v>
      </c>
      <c r="D1133" s="106">
        <v>3.44</v>
      </c>
      <c r="E1133" s="107">
        <v>0.52680000000000005</v>
      </c>
      <c r="F1133" s="107">
        <v>0.63519999999999999</v>
      </c>
      <c r="G1133" s="103">
        <v>1</v>
      </c>
      <c r="H1133" s="103">
        <v>1</v>
      </c>
      <c r="I1133" s="101" t="s">
        <v>48</v>
      </c>
      <c r="J1133" s="101" t="s">
        <v>60</v>
      </c>
      <c r="K1133" s="102" t="s">
        <v>1934</v>
      </c>
      <c r="L1133" s="108" t="s">
        <v>1935</v>
      </c>
    </row>
    <row r="1134" spans="2:12" x14ac:dyDescent="0.2">
      <c r="B1134" s="105" t="s">
        <v>1260</v>
      </c>
      <c r="C1134" s="101" t="s">
        <v>1259</v>
      </c>
      <c r="D1134" s="106">
        <v>4.45</v>
      </c>
      <c r="E1134" s="107">
        <v>0.71489999999999998</v>
      </c>
      <c r="F1134" s="107">
        <v>0.86199999999999999</v>
      </c>
      <c r="G1134" s="103">
        <v>1</v>
      </c>
      <c r="H1134" s="103">
        <v>1.52</v>
      </c>
      <c r="I1134" s="101" t="s">
        <v>48</v>
      </c>
      <c r="J1134" s="101" t="s">
        <v>60</v>
      </c>
      <c r="K1134" s="102" t="s">
        <v>1934</v>
      </c>
      <c r="L1134" s="108" t="s">
        <v>1935</v>
      </c>
    </row>
    <row r="1135" spans="2:12" x14ac:dyDescent="0.2">
      <c r="B1135" s="105" t="s">
        <v>1261</v>
      </c>
      <c r="C1135" s="101" t="s">
        <v>1259</v>
      </c>
      <c r="D1135" s="106">
        <v>6.7</v>
      </c>
      <c r="E1135" s="107">
        <v>1.1432</v>
      </c>
      <c r="F1135" s="107">
        <v>1.3785000000000001</v>
      </c>
      <c r="G1135" s="103">
        <v>1</v>
      </c>
      <c r="H1135" s="103">
        <v>2.31</v>
      </c>
      <c r="I1135" s="101" t="s">
        <v>48</v>
      </c>
      <c r="J1135" s="101" t="s">
        <v>60</v>
      </c>
      <c r="K1135" s="102" t="s">
        <v>1934</v>
      </c>
      <c r="L1135" s="108" t="s">
        <v>1935</v>
      </c>
    </row>
    <row r="1136" spans="2:12" x14ac:dyDescent="0.2">
      <c r="B1136" s="109" t="s">
        <v>1262</v>
      </c>
      <c r="C1136" s="110" t="s">
        <v>1259</v>
      </c>
      <c r="D1136" s="111">
        <v>10.44</v>
      </c>
      <c r="E1136" s="112">
        <v>2.0339999999999998</v>
      </c>
      <c r="F1136" s="112">
        <v>2.4525999999999999</v>
      </c>
      <c r="G1136" s="113">
        <v>1</v>
      </c>
      <c r="H1136" s="113">
        <v>2.31</v>
      </c>
      <c r="I1136" s="110" t="s">
        <v>48</v>
      </c>
      <c r="J1136" s="110" t="s">
        <v>60</v>
      </c>
      <c r="K1136" s="114" t="s">
        <v>1934</v>
      </c>
      <c r="L1136" s="115" t="s">
        <v>1935</v>
      </c>
    </row>
    <row r="1137" spans="2:12" x14ac:dyDescent="0.2">
      <c r="B1137" s="116" t="s">
        <v>1263</v>
      </c>
      <c r="C1137" s="101" t="s">
        <v>1938</v>
      </c>
      <c r="D1137" s="106">
        <v>2.3199999999999998</v>
      </c>
      <c r="E1137" s="107">
        <v>0.38140000000000002</v>
      </c>
      <c r="F1137" s="107">
        <v>0.45989999999999998</v>
      </c>
      <c r="G1137" s="103">
        <v>1</v>
      </c>
      <c r="H1137" s="103">
        <v>1</v>
      </c>
      <c r="I1137" s="101" t="s">
        <v>48</v>
      </c>
      <c r="J1137" s="101" t="s">
        <v>60</v>
      </c>
      <c r="K1137" s="102" t="s">
        <v>1934</v>
      </c>
      <c r="L1137" s="108" t="s">
        <v>1935</v>
      </c>
    </row>
    <row r="1138" spans="2:12" x14ac:dyDescent="0.2">
      <c r="B1138" s="105" t="s">
        <v>1264</v>
      </c>
      <c r="C1138" s="101" t="s">
        <v>1938</v>
      </c>
      <c r="D1138" s="106">
        <v>2.91</v>
      </c>
      <c r="E1138" s="107">
        <v>0.53039999999999998</v>
      </c>
      <c r="F1138" s="107">
        <v>0.63959999999999995</v>
      </c>
      <c r="G1138" s="103">
        <v>1</v>
      </c>
      <c r="H1138" s="103">
        <v>1.52</v>
      </c>
      <c r="I1138" s="101" t="s">
        <v>48</v>
      </c>
      <c r="J1138" s="101" t="s">
        <v>60</v>
      </c>
      <c r="K1138" s="102" t="s">
        <v>1934</v>
      </c>
      <c r="L1138" s="108" t="s">
        <v>1935</v>
      </c>
    </row>
    <row r="1139" spans="2:12" x14ac:dyDescent="0.2">
      <c r="B1139" s="105" t="s">
        <v>1265</v>
      </c>
      <c r="C1139" s="101" t="s">
        <v>1938</v>
      </c>
      <c r="D1139" s="106">
        <v>4.13</v>
      </c>
      <c r="E1139" s="107">
        <v>0.75919999999999999</v>
      </c>
      <c r="F1139" s="107">
        <v>0.91539999999999999</v>
      </c>
      <c r="G1139" s="103">
        <v>1</v>
      </c>
      <c r="H1139" s="103">
        <v>2.31</v>
      </c>
      <c r="I1139" s="101" t="s">
        <v>48</v>
      </c>
      <c r="J1139" s="101" t="s">
        <v>60</v>
      </c>
      <c r="K1139" s="102" t="s">
        <v>1934</v>
      </c>
      <c r="L1139" s="108" t="s">
        <v>1935</v>
      </c>
    </row>
    <row r="1140" spans="2:12" x14ac:dyDescent="0.2">
      <c r="B1140" s="109" t="s">
        <v>1266</v>
      </c>
      <c r="C1140" s="110" t="s">
        <v>1938</v>
      </c>
      <c r="D1140" s="111">
        <v>6.5</v>
      </c>
      <c r="E1140" s="112">
        <v>1.2579</v>
      </c>
      <c r="F1140" s="112">
        <v>1.5167999999999999</v>
      </c>
      <c r="G1140" s="113">
        <v>1</v>
      </c>
      <c r="H1140" s="113">
        <v>2.31</v>
      </c>
      <c r="I1140" s="110" t="s">
        <v>48</v>
      </c>
      <c r="J1140" s="110" t="s">
        <v>60</v>
      </c>
      <c r="K1140" s="114" t="s">
        <v>1934</v>
      </c>
      <c r="L1140" s="115" t="s">
        <v>1935</v>
      </c>
    </row>
    <row r="1141" spans="2:12" x14ac:dyDescent="0.2">
      <c r="B1141" s="116" t="s">
        <v>30</v>
      </c>
      <c r="C1141" s="101" t="s">
        <v>1267</v>
      </c>
      <c r="D1141" s="106">
        <v>2.13</v>
      </c>
      <c r="E1141" s="107">
        <v>0.37069999999999997</v>
      </c>
      <c r="F1141" s="107">
        <v>0.44700000000000001</v>
      </c>
      <c r="G1141" s="103">
        <v>1</v>
      </c>
      <c r="H1141" s="103">
        <v>1</v>
      </c>
      <c r="I1141" s="101" t="s">
        <v>48</v>
      </c>
      <c r="J1141" s="101" t="s">
        <v>60</v>
      </c>
      <c r="K1141" s="102" t="s">
        <v>1934</v>
      </c>
      <c r="L1141" s="108" t="s">
        <v>1935</v>
      </c>
    </row>
    <row r="1142" spans="2:12" x14ac:dyDescent="0.2">
      <c r="B1142" s="105" t="s">
        <v>1268</v>
      </c>
      <c r="C1142" s="101" t="s">
        <v>1267</v>
      </c>
      <c r="D1142" s="106">
        <v>2.84</v>
      </c>
      <c r="E1142" s="107">
        <v>0.49909999999999999</v>
      </c>
      <c r="F1142" s="107">
        <v>0.6018</v>
      </c>
      <c r="G1142" s="103">
        <v>1</v>
      </c>
      <c r="H1142" s="103">
        <v>1.52</v>
      </c>
      <c r="I1142" s="101" t="s">
        <v>48</v>
      </c>
      <c r="J1142" s="101" t="s">
        <v>60</v>
      </c>
      <c r="K1142" s="102" t="s">
        <v>1934</v>
      </c>
      <c r="L1142" s="108" t="s">
        <v>1935</v>
      </c>
    </row>
    <row r="1143" spans="2:12" x14ac:dyDescent="0.2">
      <c r="B1143" s="105" t="s">
        <v>1269</v>
      </c>
      <c r="C1143" s="101" t="s">
        <v>1267</v>
      </c>
      <c r="D1143" s="106">
        <v>4.66</v>
      </c>
      <c r="E1143" s="107">
        <v>0.79659999999999997</v>
      </c>
      <c r="F1143" s="107">
        <v>0.96050000000000002</v>
      </c>
      <c r="G1143" s="103">
        <v>1</v>
      </c>
      <c r="H1143" s="103">
        <v>2.31</v>
      </c>
      <c r="I1143" s="101" t="s">
        <v>48</v>
      </c>
      <c r="J1143" s="101" t="s">
        <v>60</v>
      </c>
      <c r="K1143" s="102" t="s">
        <v>1934</v>
      </c>
      <c r="L1143" s="108" t="s">
        <v>1935</v>
      </c>
    </row>
    <row r="1144" spans="2:12" x14ac:dyDescent="0.2">
      <c r="B1144" s="109" t="s">
        <v>1270</v>
      </c>
      <c r="C1144" s="110" t="s">
        <v>1267</v>
      </c>
      <c r="D1144" s="111">
        <v>10.29</v>
      </c>
      <c r="E1144" s="112">
        <v>2.0065</v>
      </c>
      <c r="F1144" s="112">
        <v>2.4194</v>
      </c>
      <c r="G1144" s="113">
        <v>1</v>
      </c>
      <c r="H1144" s="113">
        <v>2.31</v>
      </c>
      <c r="I1144" s="110" t="s">
        <v>48</v>
      </c>
      <c r="J1144" s="110" t="s">
        <v>60</v>
      </c>
      <c r="K1144" s="114" t="s">
        <v>1934</v>
      </c>
      <c r="L1144" s="115" t="s">
        <v>1935</v>
      </c>
    </row>
    <row r="1145" spans="2:12" x14ac:dyDescent="0.2">
      <c r="B1145" s="116" t="s">
        <v>1271</v>
      </c>
      <c r="C1145" s="101" t="s">
        <v>1939</v>
      </c>
      <c r="D1145" s="106">
        <v>3.9</v>
      </c>
      <c r="E1145" s="107">
        <v>0.54190000000000005</v>
      </c>
      <c r="F1145" s="107">
        <v>0.65339999999999998</v>
      </c>
      <c r="G1145" s="103">
        <v>1</v>
      </c>
      <c r="H1145" s="103">
        <v>1</v>
      </c>
      <c r="I1145" s="101" t="s">
        <v>48</v>
      </c>
      <c r="J1145" s="101" t="s">
        <v>60</v>
      </c>
      <c r="K1145" s="102" t="s">
        <v>1934</v>
      </c>
      <c r="L1145" s="108" t="s">
        <v>1935</v>
      </c>
    </row>
    <row r="1146" spans="2:12" x14ac:dyDescent="0.2">
      <c r="B1146" s="105" t="s">
        <v>1272</v>
      </c>
      <c r="C1146" s="101" t="s">
        <v>1939</v>
      </c>
      <c r="D1146" s="106">
        <v>4.49</v>
      </c>
      <c r="E1146" s="107">
        <v>0.65339999999999998</v>
      </c>
      <c r="F1146" s="107">
        <v>0.78790000000000004</v>
      </c>
      <c r="G1146" s="103">
        <v>1</v>
      </c>
      <c r="H1146" s="103">
        <v>1.52</v>
      </c>
      <c r="I1146" s="101" t="s">
        <v>48</v>
      </c>
      <c r="J1146" s="101" t="s">
        <v>60</v>
      </c>
      <c r="K1146" s="102" t="s">
        <v>1934</v>
      </c>
      <c r="L1146" s="108" t="s">
        <v>1935</v>
      </c>
    </row>
    <row r="1147" spans="2:12" x14ac:dyDescent="0.2">
      <c r="B1147" s="105" t="s">
        <v>1273</v>
      </c>
      <c r="C1147" s="101" t="s">
        <v>1939</v>
      </c>
      <c r="D1147" s="106">
        <v>6.78</v>
      </c>
      <c r="E1147" s="107">
        <v>1.0719000000000001</v>
      </c>
      <c r="F1147" s="107">
        <v>1.2925</v>
      </c>
      <c r="G1147" s="103">
        <v>1</v>
      </c>
      <c r="H1147" s="103">
        <v>2.31</v>
      </c>
      <c r="I1147" s="101" t="s">
        <v>48</v>
      </c>
      <c r="J1147" s="101" t="s">
        <v>60</v>
      </c>
      <c r="K1147" s="102" t="s">
        <v>1934</v>
      </c>
      <c r="L1147" s="108" t="s">
        <v>1935</v>
      </c>
    </row>
    <row r="1148" spans="2:12" x14ac:dyDescent="0.2">
      <c r="B1148" s="109" t="s">
        <v>1274</v>
      </c>
      <c r="C1148" s="110" t="s">
        <v>1939</v>
      </c>
      <c r="D1148" s="111">
        <v>12</v>
      </c>
      <c r="E1148" s="112">
        <v>2.2761999999999998</v>
      </c>
      <c r="F1148" s="112">
        <v>2.7446000000000002</v>
      </c>
      <c r="G1148" s="113">
        <v>1</v>
      </c>
      <c r="H1148" s="113">
        <v>2.31</v>
      </c>
      <c r="I1148" s="110" t="s">
        <v>48</v>
      </c>
      <c r="J1148" s="110" t="s">
        <v>60</v>
      </c>
      <c r="K1148" s="114" t="s">
        <v>1934</v>
      </c>
      <c r="L1148" s="115" t="s">
        <v>1935</v>
      </c>
    </row>
    <row r="1149" spans="2:12" x14ac:dyDescent="0.2">
      <c r="B1149" s="116" t="s">
        <v>1275</v>
      </c>
      <c r="C1149" s="101" t="s">
        <v>1940</v>
      </c>
      <c r="D1149" s="106">
        <v>5.64</v>
      </c>
      <c r="E1149" s="107">
        <v>0.94730000000000003</v>
      </c>
      <c r="F1149" s="107">
        <v>1.1423000000000001</v>
      </c>
      <c r="G1149" s="103">
        <v>1</v>
      </c>
      <c r="H1149" s="103">
        <v>1</v>
      </c>
      <c r="I1149" s="101" t="s">
        <v>1276</v>
      </c>
      <c r="J1149" s="101" t="s">
        <v>1276</v>
      </c>
      <c r="K1149" s="102" t="s">
        <v>1941</v>
      </c>
      <c r="L1149" s="108" t="s">
        <v>1942</v>
      </c>
    </row>
    <row r="1150" spans="2:12" x14ac:dyDescent="0.2">
      <c r="B1150" s="105" t="s">
        <v>1277</v>
      </c>
      <c r="C1150" s="101" t="s">
        <v>1940</v>
      </c>
      <c r="D1150" s="106">
        <v>10.85</v>
      </c>
      <c r="E1150" s="107">
        <v>1.0641</v>
      </c>
      <c r="F1150" s="107">
        <v>1.2830999999999999</v>
      </c>
      <c r="G1150" s="103">
        <v>1</v>
      </c>
      <c r="H1150" s="103">
        <v>1.52</v>
      </c>
      <c r="I1150" s="101" t="s">
        <v>1276</v>
      </c>
      <c r="J1150" s="101" t="s">
        <v>1276</v>
      </c>
      <c r="K1150" s="102" t="s">
        <v>1941</v>
      </c>
      <c r="L1150" s="108" t="s">
        <v>1942</v>
      </c>
    </row>
    <row r="1151" spans="2:12" x14ac:dyDescent="0.2">
      <c r="B1151" s="105" t="s">
        <v>1278</v>
      </c>
      <c r="C1151" s="101" t="s">
        <v>1940</v>
      </c>
      <c r="D1151" s="106">
        <v>21.06</v>
      </c>
      <c r="E1151" s="107">
        <v>2.4106999999999998</v>
      </c>
      <c r="F1151" s="107">
        <v>2.9068000000000001</v>
      </c>
      <c r="G1151" s="103">
        <v>1</v>
      </c>
      <c r="H1151" s="103">
        <v>2.31</v>
      </c>
      <c r="I1151" s="101" t="s">
        <v>1276</v>
      </c>
      <c r="J1151" s="101" t="s">
        <v>1276</v>
      </c>
      <c r="K1151" s="102" t="s">
        <v>1941</v>
      </c>
      <c r="L1151" s="108" t="s">
        <v>1942</v>
      </c>
    </row>
    <row r="1152" spans="2:12" x14ac:dyDescent="0.2">
      <c r="B1152" s="109" t="s">
        <v>1279</v>
      </c>
      <c r="C1152" s="110" t="s">
        <v>1940</v>
      </c>
      <c r="D1152" s="111">
        <v>38.130000000000003</v>
      </c>
      <c r="E1152" s="112">
        <v>6.0328999999999997</v>
      </c>
      <c r="F1152" s="112">
        <v>7.2744999999999997</v>
      </c>
      <c r="G1152" s="113">
        <v>1</v>
      </c>
      <c r="H1152" s="113">
        <v>2.31</v>
      </c>
      <c r="I1152" s="110" t="s">
        <v>1276</v>
      </c>
      <c r="J1152" s="110" t="s">
        <v>1276</v>
      </c>
      <c r="K1152" s="114" t="s">
        <v>1941</v>
      </c>
      <c r="L1152" s="115" t="s">
        <v>1942</v>
      </c>
    </row>
    <row r="1153" spans="2:12" x14ac:dyDescent="0.2">
      <c r="B1153" s="116" t="s">
        <v>1280</v>
      </c>
      <c r="C1153" s="101" t="s">
        <v>1281</v>
      </c>
      <c r="D1153" s="106">
        <v>8.84</v>
      </c>
      <c r="E1153" s="107">
        <v>0.54979999999999996</v>
      </c>
      <c r="F1153" s="107">
        <v>0.66300000000000003</v>
      </c>
      <c r="G1153" s="103">
        <v>1</v>
      </c>
      <c r="H1153" s="103">
        <v>1</v>
      </c>
      <c r="I1153" s="101" t="s">
        <v>1276</v>
      </c>
      <c r="J1153" s="101" t="s">
        <v>1276</v>
      </c>
      <c r="K1153" s="102" t="s">
        <v>1941</v>
      </c>
      <c r="L1153" s="108" t="s">
        <v>1942</v>
      </c>
    </row>
    <row r="1154" spans="2:12" x14ac:dyDescent="0.2">
      <c r="B1154" s="105" t="s">
        <v>1282</v>
      </c>
      <c r="C1154" s="101" t="s">
        <v>1281</v>
      </c>
      <c r="D1154" s="106">
        <v>11.38</v>
      </c>
      <c r="E1154" s="107">
        <v>0.70599999999999996</v>
      </c>
      <c r="F1154" s="107">
        <v>0.85129999999999995</v>
      </c>
      <c r="G1154" s="103">
        <v>1</v>
      </c>
      <c r="H1154" s="103">
        <v>1.52</v>
      </c>
      <c r="I1154" s="101" t="s">
        <v>1276</v>
      </c>
      <c r="J1154" s="101" t="s">
        <v>1276</v>
      </c>
      <c r="K1154" s="102" t="s">
        <v>1941</v>
      </c>
      <c r="L1154" s="108" t="s">
        <v>1942</v>
      </c>
    </row>
    <row r="1155" spans="2:12" x14ac:dyDescent="0.2">
      <c r="B1155" s="105" t="s">
        <v>1283</v>
      </c>
      <c r="C1155" s="101" t="s">
        <v>1281</v>
      </c>
      <c r="D1155" s="106">
        <v>16.98</v>
      </c>
      <c r="E1155" s="107">
        <v>1.1801999999999999</v>
      </c>
      <c r="F1155" s="107">
        <v>1.4231</v>
      </c>
      <c r="G1155" s="103">
        <v>1</v>
      </c>
      <c r="H1155" s="103">
        <v>2.31</v>
      </c>
      <c r="I1155" s="101" t="s">
        <v>1276</v>
      </c>
      <c r="J1155" s="101" t="s">
        <v>1276</v>
      </c>
      <c r="K1155" s="102" t="s">
        <v>1941</v>
      </c>
      <c r="L1155" s="108" t="s">
        <v>1942</v>
      </c>
    </row>
    <row r="1156" spans="2:12" x14ac:dyDescent="0.2">
      <c r="B1156" s="109" t="s">
        <v>1284</v>
      </c>
      <c r="C1156" s="110" t="s">
        <v>1281</v>
      </c>
      <c r="D1156" s="111">
        <v>30.65</v>
      </c>
      <c r="E1156" s="112">
        <v>2.4716999999999998</v>
      </c>
      <c r="F1156" s="112">
        <v>2.9803999999999999</v>
      </c>
      <c r="G1156" s="113">
        <v>1</v>
      </c>
      <c r="H1156" s="113">
        <v>2.31</v>
      </c>
      <c r="I1156" s="110" t="s">
        <v>1276</v>
      </c>
      <c r="J1156" s="110" t="s">
        <v>1276</v>
      </c>
      <c r="K1156" s="114" t="s">
        <v>1941</v>
      </c>
      <c r="L1156" s="115" t="s">
        <v>1942</v>
      </c>
    </row>
    <row r="1157" spans="2:12" x14ac:dyDescent="0.2">
      <c r="B1157" s="116" t="s">
        <v>1285</v>
      </c>
      <c r="C1157" s="101" t="s">
        <v>1943</v>
      </c>
      <c r="D1157" s="106">
        <v>5.18</v>
      </c>
      <c r="E1157" s="107">
        <v>0.32269999999999999</v>
      </c>
      <c r="F1157" s="107">
        <v>0.3891</v>
      </c>
      <c r="G1157" s="103">
        <v>1</v>
      </c>
      <c r="H1157" s="103">
        <v>1</v>
      </c>
      <c r="I1157" s="101" t="s">
        <v>1276</v>
      </c>
      <c r="J1157" s="101" t="s">
        <v>1276</v>
      </c>
      <c r="K1157" s="102" t="s">
        <v>1941</v>
      </c>
      <c r="L1157" s="108" t="s">
        <v>1942</v>
      </c>
    </row>
    <row r="1158" spans="2:12" x14ac:dyDescent="0.2">
      <c r="B1158" s="105" t="s">
        <v>1286</v>
      </c>
      <c r="C1158" s="101" t="s">
        <v>1943</v>
      </c>
      <c r="D1158" s="106">
        <v>7.19</v>
      </c>
      <c r="E1158" s="107">
        <v>0.4572</v>
      </c>
      <c r="F1158" s="107">
        <v>0.55130000000000001</v>
      </c>
      <c r="G1158" s="103">
        <v>1</v>
      </c>
      <c r="H1158" s="103">
        <v>1.52</v>
      </c>
      <c r="I1158" s="101" t="s">
        <v>1276</v>
      </c>
      <c r="J1158" s="101" t="s">
        <v>1276</v>
      </c>
      <c r="K1158" s="102" t="s">
        <v>1941</v>
      </c>
      <c r="L1158" s="108" t="s">
        <v>1942</v>
      </c>
    </row>
    <row r="1159" spans="2:12" x14ac:dyDescent="0.2">
      <c r="B1159" s="105" t="s">
        <v>1287</v>
      </c>
      <c r="C1159" s="101" t="s">
        <v>1943</v>
      </c>
      <c r="D1159" s="106">
        <v>11.64</v>
      </c>
      <c r="E1159" s="107">
        <v>0.89200000000000002</v>
      </c>
      <c r="F1159" s="107">
        <v>1.0755999999999999</v>
      </c>
      <c r="G1159" s="103">
        <v>1</v>
      </c>
      <c r="H1159" s="103">
        <v>2.31</v>
      </c>
      <c r="I1159" s="101" t="s">
        <v>1276</v>
      </c>
      <c r="J1159" s="101" t="s">
        <v>1276</v>
      </c>
      <c r="K1159" s="102" t="s">
        <v>1941</v>
      </c>
      <c r="L1159" s="108" t="s">
        <v>1942</v>
      </c>
    </row>
    <row r="1160" spans="2:12" x14ac:dyDescent="0.2">
      <c r="B1160" s="109" t="s">
        <v>1288</v>
      </c>
      <c r="C1160" s="110" t="s">
        <v>1943</v>
      </c>
      <c r="D1160" s="111">
        <v>23.16</v>
      </c>
      <c r="E1160" s="112">
        <v>1.8422000000000001</v>
      </c>
      <c r="F1160" s="112">
        <v>2.2212999999999998</v>
      </c>
      <c r="G1160" s="113">
        <v>1</v>
      </c>
      <c r="H1160" s="113">
        <v>2.31</v>
      </c>
      <c r="I1160" s="110" t="s">
        <v>1276</v>
      </c>
      <c r="J1160" s="110" t="s">
        <v>1276</v>
      </c>
      <c r="K1160" s="114" t="s">
        <v>1941</v>
      </c>
      <c r="L1160" s="115" t="s">
        <v>1942</v>
      </c>
    </row>
    <row r="1161" spans="2:12" x14ac:dyDescent="0.2">
      <c r="B1161" s="116" t="s">
        <v>1289</v>
      </c>
      <c r="C1161" s="101" t="s">
        <v>1944</v>
      </c>
      <c r="D1161" s="106">
        <v>3.8</v>
      </c>
      <c r="E1161" s="107">
        <v>0.2717</v>
      </c>
      <c r="F1161" s="107">
        <v>0.3276</v>
      </c>
      <c r="G1161" s="103">
        <v>1</v>
      </c>
      <c r="H1161" s="103">
        <v>1</v>
      </c>
      <c r="I1161" s="101" t="s">
        <v>1276</v>
      </c>
      <c r="J1161" s="101" t="s">
        <v>1276</v>
      </c>
      <c r="K1161" s="102" t="s">
        <v>1941</v>
      </c>
      <c r="L1161" s="108" t="s">
        <v>1942</v>
      </c>
    </row>
    <row r="1162" spans="2:12" x14ac:dyDescent="0.2">
      <c r="B1162" s="105" t="s">
        <v>1290</v>
      </c>
      <c r="C1162" s="101" t="s">
        <v>1944</v>
      </c>
      <c r="D1162" s="106">
        <v>5.61</v>
      </c>
      <c r="E1162" s="107">
        <v>0.39419999999999999</v>
      </c>
      <c r="F1162" s="107">
        <v>0.4753</v>
      </c>
      <c r="G1162" s="103">
        <v>1</v>
      </c>
      <c r="H1162" s="103">
        <v>1.52</v>
      </c>
      <c r="I1162" s="101" t="s">
        <v>1276</v>
      </c>
      <c r="J1162" s="101" t="s">
        <v>1276</v>
      </c>
      <c r="K1162" s="102" t="s">
        <v>1941</v>
      </c>
      <c r="L1162" s="108" t="s">
        <v>1942</v>
      </c>
    </row>
    <row r="1163" spans="2:12" x14ac:dyDescent="0.2">
      <c r="B1163" s="105" t="s">
        <v>1291</v>
      </c>
      <c r="C1163" s="101" t="s">
        <v>1944</v>
      </c>
      <c r="D1163" s="106">
        <v>15.13</v>
      </c>
      <c r="E1163" s="107">
        <v>1.1262000000000001</v>
      </c>
      <c r="F1163" s="107">
        <v>1.3580000000000001</v>
      </c>
      <c r="G1163" s="103">
        <v>1</v>
      </c>
      <c r="H1163" s="103">
        <v>2.31</v>
      </c>
      <c r="I1163" s="101" t="s">
        <v>1276</v>
      </c>
      <c r="J1163" s="101" t="s">
        <v>1276</v>
      </c>
      <c r="K1163" s="102" t="s">
        <v>1941</v>
      </c>
      <c r="L1163" s="108" t="s">
        <v>1942</v>
      </c>
    </row>
    <row r="1164" spans="2:12" x14ac:dyDescent="0.2">
      <c r="B1164" s="109" t="s">
        <v>1292</v>
      </c>
      <c r="C1164" s="110" t="s">
        <v>1944</v>
      </c>
      <c r="D1164" s="111">
        <v>15.89</v>
      </c>
      <c r="E1164" s="112">
        <v>2.0903999999999998</v>
      </c>
      <c r="F1164" s="112">
        <v>2.5206</v>
      </c>
      <c r="G1164" s="113">
        <v>1</v>
      </c>
      <c r="H1164" s="113">
        <v>2.31</v>
      </c>
      <c r="I1164" s="110" t="s">
        <v>1276</v>
      </c>
      <c r="J1164" s="110" t="s">
        <v>1276</v>
      </c>
      <c r="K1164" s="114" t="s">
        <v>1941</v>
      </c>
      <c r="L1164" s="115" t="s">
        <v>1942</v>
      </c>
    </row>
    <row r="1165" spans="2:12" x14ac:dyDescent="0.2">
      <c r="B1165" s="116" t="s">
        <v>1293</v>
      </c>
      <c r="C1165" s="101" t="s">
        <v>1294</v>
      </c>
      <c r="D1165" s="106">
        <v>5.77</v>
      </c>
      <c r="E1165" s="107">
        <v>0.36020000000000002</v>
      </c>
      <c r="F1165" s="107">
        <v>0.43430000000000002</v>
      </c>
      <c r="G1165" s="103">
        <v>1</v>
      </c>
      <c r="H1165" s="103">
        <v>1</v>
      </c>
      <c r="I1165" s="101" t="s">
        <v>1276</v>
      </c>
      <c r="J1165" s="101" t="s">
        <v>1276</v>
      </c>
      <c r="K1165" s="102" t="s">
        <v>1941</v>
      </c>
      <c r="L1165" s="108" t="s">
        <v>1942</v>
      </c>
    </row>
    <row r="1166" spans="2:12" x14ac:dyDescent="0.2">
      <c r="B1166" s="105" t="s">
        <v>1295</v>
      </c>
      <c r="C1166" s="101" t="s">
        <v>1294</v>
      </c>
      <c r="D1166" s="106">
        <v>8.0299999999999994</v>
      </c>
      <c r="E1166" s="107">
        <v>0.50409999999999999</v>
      </c>
      <c r="F1166" s="107">
        <v>0.60780000000000001</v>
      </c>
      <c r="G1166" s="103">
        <v>1</v>
      </c>
      <c r="H1166" s="103">
        <v>1.52</v>
      </c>
      <c r="I1166" s="101" t="s">
        <v>1276</v>
      </c>
      <c r="J1166" s="101" t="s">
        <v>1276</v>
      </c>
      <c r="K1166" s="102" t="s">
        <v>1941</v>
      </c>
      <c r="L1166" s="108" t="s">
        <v>1942</v>
      </c>
    </row>
    <row r="1167" spans="2:12" x14ac:dyDescent="0.2">
      <c r="B1167" s="105" t="s">
        <v>1296</v>
      </c>
      <c r="C1167" s="101" t="s">
        <v>1294</v>
      </c>
      <c r="D1167" s="106">
        <v>13.26</v>
      </c>
      <c r="E1167" s="107">
        <v>0.98499999999999999</v>
      </c>
      <c r="F1167" s="107">
        <v>1.1877</v>
      </c>
      <c r="G1167" s="103">
        <v>1</v>
      </c>
      <c r="H1167" s="103">
        <v>2.31</v>
      </c>
      <c r="I1167" s="101" t="s">
        <v>1276</v>
      </c>
      <c r="J1167" s="101" t="s">
        <v>1276</v>
      </c>
      <c r="K1167" s="102" t="s">
        <v>1941</v>
      </c>
      <c r="L1167" s="108" t="s">
        <v>1942</v>
      </c>
    </row>
    <row r="1168" spans="2:12" x14ac:dyDescent="0.2">
      <c r="B1168" s="109" t="s">
        <v>1297</v>
      </c>
      <c r="C1168" s="110" t="s">
        <v>1294</v>
      </c>
      <c r="D1168" s="111">
        <v>23.1</v>
      </c>
      <c r="E1168" s="112">
        <v>1.7654000000000001</v>
      </c>
      <c r="F1168" s="112">
        <v>2.1286999999999998</v>
      </c>
      <c r="G1168" s="113">
        <v>1</v>
      </c>
      <c r="H1168" s="113">
        <v>2.31</v>
      </c>
      <c r="I1168" s="110" t="s">
        <v>1276</v>
      </c>
      <c r="J1168" s="110" t="s">
        <v>1276</v>
      </c>
      <c r="K1168" s="114" t="s">
        <v>1941</v>
      </c>
      <c r="L1168" s="115" t="s">
        <v>1942</v>
      </c>
    </row>
    <row r="1169" spans="2:12" x14ac:dyDescent="0.2">
      <c r="B1169" s="116" t="s">
        <v>1298</v>
      </c>
      <c r="C1169" s="101" t="s">
        <v>1299</v>
      </c>
      <c r="D1169" s="106">
        <v>4.33</v>
      </c>
      <c r="E1169" s="107">
        <v>0.2792</v>
      </c>
      <c r="F1169" s="107">
        <v>0.3367</v>
      </c>
      <c r="G1169" s="103">
        <v>1</v>
      </c>
      <c r="H1169" s="103">
        <v>1</v>
      </c>
      <c r="I1169" s="101" t="s">
        <v>1276</v>
      </c>
      <c r="J1169" s="101" t="s">
        <v>1276</v>
      </c>
      <c r="K1169" s="102" t="s">
        <v>1941</v>
      </c>
      <c r="L1169" s="108" t="s">
        <v>1942</v>
      </c>
    </row>
    <row r="1170" spans="2:12" x14ac:dyDescent="0.2">
      <c r="B1170" s="105" t="s">
        <v>1300</v>
      </c>
      <c r="C1170" s="101" t="s">
        <v>1299</v>
      </c>
      <c r="D1170" s="106">
        <v>5.98</v>
      </c>
      <c r="E1170" s="107">
        <v>0.3926</v>
      </c>
      <c r="F1170" s="107">
        <v>0.47339999999999999</v>
      </c>
      <c r="G1170" s="103">
        <v>1</v>
      </c>
      <c r="H1170" s="103">
        <v>1.52</v>
      </c>
      <c r="I1170" s="101" t="s">
        <v>1276</v>
      </c>
      <c r="J1170" s="101" t="s">
        <v>1276</v>
      </c>
      <c r="K1170" s="102" t="s">
        <v>1941</v>
      </c>
      <c r="L1170" s="108" t="s">
        <v>1942</v>
      </c>
    </row>
    <row r="1171" spans="2:12" x14ac:dyDescent="0.2">
      <c r="B1171" s="105" t="s">
        <v>1301</v>
      </c>
      <c r="C1171" s="101" t="s">
        <v>1299</v>
      </c>
      <c r="D1171" s="106">
        <v>8.84</v>
      </c>
      <c r="E1171" s="107">
        <v>0.70450000000000002</v>
      </c>
      <c r="F1171" s="107">
        <v>0.84950000000000003</v>
      </c>
      <c r="G1171" s="103">
        <v>1</v>
      </c>
      <c r="H1171" s="103">
        <v>2.31</v>
      </c>
      <c r="I1171" s="101" t="s">
        <v>1276</v>
      </c>
      <c r="J1171" s="101" t="s">
        <v>1276</v>
      </c>
      <c r="K1171" s="102" t="s">
        <v>1941</v>
      </c>
      <c r="L1171" s="108" t="s">
        <v>1942</v>
      </c>
    </row>
    <row r="1172" spans="2:12" x14ac:dyDescent="0.2">
      <c r="B1172" s="109" t="s">
        <v>1302</v>
      </c>
      <c r="C1172" s="110" t="s">
        <v>1299</v>
      </c>
      <c r="D1172" s="111">
        <v>19.91</v>
      </c>
      <c r="E1172" s="112">
        <v>1.6963999999999999</v>
      </c>
      <c r="F1172" s="112">
        <v>2.0455000000000001</v>
      </c>
      <c r="G1172" s="113">
        <v>1</v>
      </c>
      <c r="H1172" s="113">
        <v>2.31</v>
      </c>
      <c r="I1172" s="110" t="s">
        <v>1276</v>
      </c>
      <c r="J1172" s="110" t="s">
        <v>1276</v>
      </c>
      <c r="K1172" s="114" t="s">
        <v>1941</v>
      </c>
      <c r="L1172" s="115" t="s">
        <v>1942</v>
      </c>
    </row>
    <row r="1173" spans="2:12" x14ac:dyDescent="0.2">
      <c r="B1173" s="116" t="s">
        <v>1303</v>
      </c>
      <c r="C1173" s="101" t="s">
        <v>1945</v>
      </c>
      <c r="D1173" s="106">
        <v>3.77</v>
      </c>
      <c r="E1173" s="107">
        <v>0.26869999999999999</v>
      </c>
      <c r="F1173" s="107">
        <v>0.32400000000000001</v>
      </c>
      <c r="G1173" s="103">
        <v>1</v>
      </c>
      <c r="H1173" s="103">
        <v>1</v>
      </c>
      <c r="I1173" s="101" t="s">
        <v>1276</v>
      </c>
      <c r="J1173" s="101" t="s">
        <v>1276</v>
      </c>
      <c r="K1173" s="102" t="s">
        <v>1941</v>
      </c>
      <c r="L1173" s="108" t="s">
        <v>1942</v>
      </c>
    </row>
    <row r="1174" spans="2:12" x14ac:dyDescent="0.2">
      <c r="B1174" s="105" t="s">
        <v>1304</v>
      </c>
      <c r="C1174" s="101" t="s">
        <v>1945</v>
      </c>
      <c r="D1174" s="106">
        <v>5.66</v>
      </c>
      <c r="E1174" s="107">
        <v>0.40289999999999998</v>
      </c>
      <c r="F1174" s="107">
        <v>0.48580000000000001</v>
      </c>
      <c r="G1174" s="103">
        <v>1</v>
      </c>
      <c r="H1174" s="103">
        <v>1.52</v>
      </c>
      <c r="I1174" s="101" t="s">
        <v>1276</v>
      </c>
      <c r="J1174" s="101" t="s">
        <v>1276</v>
      </c>
      <c r="K1174" s="102" t="s">
        <v>1941</v>
      </c>
      <c r="L1174" s="108" t="s">
        <v>1942</v>
      </c>
    </row>
    <row r="1175" spans="2:12" x14ac:dyDescent="0.2">
      <c r="B1175" s="105" t="s">
        <v>1305</v>
      </c>
      <c r="C1175" s="101" t="s">
        <v>1945</v>
      </c>
      <c r="D1175" s="106">
        <v>9.36</v>
      </c>
      <c r="E1175" s="107">
        <v>0.67230000000000001</v>
      </c>
      <c r="F1175" s="107">
        <v>0.81069999999999998</v>
      </c>
      <c r="G1175" s="103">
        <v>1</v>
      </c>
      <c r="H1175" s="103">
        <v>2.31</v>
      </c>
      <c r="I1175" s="101" t="s">
        <v>1276</v>
      </c>
      <c r="J1175" s="101" t="s">
        <v>1276</v>
      </c>
      <c r="K1175" s="102" t="s">
        <v>1941</v>
      </c>
      <c r="L1175" s="108" t="s">
        <v>1942</v>
      </c>
    </row>
    <row r="1176" spans="2:12" x14ac:dyDescent="0.2">
      <c r="B1176" s="109" t="s">
        <v>1306</v>
      </c>
      <c r="C1176" s="110" t="s">
        <v>1945</v>
      </c>
      <c r="D1176" s="111">
        <v>9.83</v>
      </c>
      <c r="E1176" s="112">
        <v>1.0242</v>
      </c>
      <c r="F1176" s="112">
        <v>1.2350000000000001</v>
      </c>
      <c r="G1176" s="113">
        <v>1</v>
      </c>
      <c r="H1176" s="113">
        <v>2.31</v>
      </c>
      <c r="I1176" s="110" t="s">
        <v>1276</v>
      </c>
      <c r="J1176" s="110" t="s">
        <v>1276</v>
      </c>
      <c r="K1176" s="114" t="s">
        <v>1941</v>
      </c>
      <c r="L1176" s="115" t="s">
        <v>1942</v>
      </c>
    </row>
    <row r="1177" spans="2:12" x14ac:dyDescent="0.2">
      <c r="B1177" s="116" t="s">
        <v>1307</v>
      </c>
      <c r="C1177" s="101" t="s">
        <v>1946</v>
      </c>
      <c r="D1177" s="106">
        <v>3.23</v>
      </c>
      <c r="E1177" s="107">
        <v>0.44900000000000001</v>
      </c>
      <c r="F1177" s="107">
        <v>0.54139999999999999</v>
      </c>
      <c r="G1177" s="103">
        <v>1</v>
      </c>
      <c r="H1177" s="103">
        <v>1</v>
      </c>
      <c r="I1177" s="101" t="s">
        <v>1276</v>
      </c>
      <c r="J1177" s="101" t="s">
        <v>1276</v>
      </c>
      <c r="K1177" s="102" t="s">
        <v>1941</v>
      </c>
      <c r="L1177" s="108" t="s">
        <v>1942</v>
      </c>
    </row>
    <row r="1178" spans="2:12" x14ac:dyDescent="0.2">
      <c r="B1178" s="105" t="s">
        <v>1308</v>
      </c>
      <c r="C1178" s="101" t="s">
        <v>1946</v>
      </c>
      <c r="D1178" s="106">
        <v>4.0999999999999996</v>
      </c>
      <c r="E1178" s="107">
        <v>0.56389999999999996</v>
      </c>
      <c r="F1178" s="107">
        <v>0.68</v>
      </c>
      <c r="G1178" s="103">
        <v>1</v>
      </c>
      <c r="H1178" s="103">
        <v>1.52</v>
      </c>
      <c r="I1178" s="101" t="s">
        <v>1276</v>
      </c>
      <c r="J1178" s="101" t="s">
        <v>1276</v>
      </c>
      <c r="K1178" s="102" t="s">
        <v>1941</v>
      </c>
      <c r="L1178" s="108" t="s">
        <v>1942</v>
      </c>
    </row>
    <row r="1179" spans="2:12" x14ac:dyDescent="0.2">
      <c r="B1179" s="105" t="s">
        <v>1309</v>
      </c>
      <c r="C1179" s="101" t="s">
        <v>1946</v>
      </c>
      <c r="D1179" s="106">
        <v>5.01</v>
      </c>
      <c r="E1179" s="107">
        <v>0.62790000000000001</v>
      </c>
      <c r="F1179" s="107">
        <v>0.7571</v>
      </c>
      <c r="G1179" s="103">
        <v>1</v>
      </c>
      <c r="H1179" s="103">
        <v>2.31</v>
      </c>
      <c r="I1179" s="101" t="s">
        <v>1276</v>
      </c>
      <c r="J1179" s="101" t="s">
        <v>1276</v>
      </c>
      <c r="K1179" s="102" t="s">
        <v>1941</v>
      </c>
      <c r="L1179" s="108" t="s">
        <v>1942</v>
      </c>
    </row>
    <row r="1180" spans="2:12" x14ac:dyDescent="0.2">
      <c r="B1180" s="109" t="s">
        <v>1310</v>
      </c>
      <c r="C1180" s="110" t="s">
        <v>1946</v>
      </c>
      <c r="D1180" s="111">
        <v>8.67</v>
      </c>
      <c r="E1180" s="112">
        <v>1.5015000000000001</v>
      </c>
      <c r="F1180" s="112">
        <v>1.8105</v>
      </c>
      <c r="G1180" s="113">
        <v>1</v>
      </c>
      <c r="H1180" s="113">
        <v>2.31</v>
      </c>
      <c r="I1180" s="110" t="s">
        <v>1276</v>
      </c>
      <c r="J1180" s="110" t="s">
        <v>1276</v>
      </c>
      <c r="K1180" s="114" t="s">
        <v>1941</v>
      </c>
      <c r="L1180" s="115" t="s">
        <v>1942</v>
      </c>
    </row>
    <row r="1181" spans="2:12" x14ac:dyDescent="0.2">
      <c r="B1181" s="116" t="s">
        <v>1311</v>
      </c>
      <c r="C1181" s="101" t="s">
        <v>1312</v>
      </c>
      <c r="D1181" s="106">
        <v>5.66</v>
      </c>
      <c r="E1181" s="107">
        <v>0.46879999999999999</v>
      </c>
      <c r="F1181" s="107">
        <v>0.56530000000000002</v>
      </c>
      <c r="G1181" s="103">
        <v>1</v>
      </c>
      <c r="H1181" s="103">
        <v>1</v>
      </c>
      <c r="I1181" s="101" t="s">
        <v>1276</v>
      </c>
      <c r="J1181" s="101" t="s">
        <v>1276</v>
      </c>
      <c r="K1181" s="102" t="s">
        <v>1941</v>
      </c>
      <c r="L1181" s="108" t="s">
        <v>1942</v>
      </c>
    </row>
    <row r="1182" spans="2:12" x14ac:dyDescent="0.2">
      <c r="B1182" s="105" t="s">
        <v>1313</v>
      </c>
      <c r="C1182" s="101" t="s">
        <v>1312</v>
      </c>
      <c r="D1182" s="106">
        <v>9.08</v>
      </c>
      <c r="E1182" s="107">
        <v>0.67459999999999998</v>
      </c>
      <c r="F1182" s="107">
        <v>0.81340000000000001</v>
      </c>
      <c r="G1182" s="103">
        <v>1</v>
      </c>
      <c r="H1182" s="103">
        <v>1.52</v>
      </c>
      <c r="I1182" s="101" t="s">
        <v>1276</v>
      </c>
      <c r="J1182" s="101" t="s">
        <v>1276</v>
      </c>
      <c r="K1182" s="102" t="s">
        <v>1941</v>
      </c>
      <c r="L1182" s="108" t="s">
        <v>1942</v>
      </c>
    </row>
    <row r="1183" spans="2:12" x14ac:dyDescent="0.2">
      <c r="B1183" s="105" t="s">
        <v>1314</v>
      </c>
      <c r="C1183" s="101" t="s">
        <v>1312</v>
      </c>
      <c r="D1183" s="106">
        <v>12.2</v>
      </c>
      <c r="E1183" s="107">
        <v>1.1399999999999999</v>
      </c>
      <c r="F1183" s="107">
        <v>1.3746</v>
      </c>
      <c r="G1183" s="103">
        <v>1</v>
      </c>
      <c r="H1183" s="103">
        <v>2.31</v>
      </c>
      <c r="I1183" s="101" t="s">
        <v>1276</v>
      </c>
      <c r="J1183" s="101" t="s">
        <v>1276</v>
      </c>
      <c r="K1183" s="102" t="s">
        <v>1941</v>
      </c>
      <c r="L1183" s="108" t="s">
        <v>1942</v>
      </c>
    </row>
    <row r="1184" spans="2:12" x14ac:dyDescent="0.2">
      <c r="B1184" s="109" t="s">
        <v>1315</v>
      </c>
      <c r="C1184" s="110" t="s">
        <v>1312</v>
      </c>
      <c r="D1184" s="111">
        <v>21.49</v>
      </c>
      <c r="E1184" s="112">
        <v>2.2591999999999999</v>
      </c>
      <c r="F1184" s="112">
        <v>2.7242000000000002</v>
      </c>
      <c r="G1184" s="113">
        <v>1</v>
      </c>
      <c r="H1184" s="113">
        <v>2.31</v>
      </c>
      <c r="I1184" s="110" t="s">
        <v>1276</v>
      </c>
      <c r="J1184" s="110" t="s">
        <v>1276</v>
      </c>
      <c r="K1184" s="114" t="s">
        <v>1941</v>
      </c>
      <c r="L1184" s="115" t="s">
        <v>1942</v>
      </c>
    </row>
    <row r="1185" spans="2:12" x14ac:dyDescent="0.2">
      <c r="B1185" s="116" t="s">
        <v>1316</v>
      </c>
      <c r="C1185" s="101" t="s">
        <v>1317</v>
      </c>
      <c r="D1185" s="106">
        <v>5.43</v>
      </c>
      <c r="E1185" s="107">
        <v>0.35199999999999998</v>
      </c>
      <c r="F1185" s="107">
        <v>0.4244</v>
      </c>
      <c r="G1185" s="103">
        <v>1</v>
      </c>
      <c r="H1185" s="103">
        <v>1</v>
      </c>
      <c r="I1185" s="101" t="s">
        <v>1276</v>
      </c>
      <c r="J1185" s="101" t="s">
        <v>1276</v>
      </c>
      <c r="K1185" s="102" t="s">
        <v>1941</v>
      </c>
      <c r="L1185" s="108" t="s">
        <v>1942</v>
      </c>
    </row>
    <row r="1186" spans="2:12" x14ac:dyDescent="0.2">
      <c r="B1186" s="105" t="s">
        <v>1318</v>
      </c>
      <c r="C1186" s="101" t="s">
        <v>1317</v>
      </c>
      <c r="D1186" s="106">
        <v>7.13</v>
      </c>
      <c r="E1186" s="107">
        <v>0.43459999999999999</v>
      </c>
      <c r="F1186" s="107">
        <v>0.52400000000000002</v>
      </c>
      <c r="G1186" s="103">
        <v>1</v>
      </c>
      <c r="H1186" s="103">
        <v>1.52</v>
      </c>
      <c r="I1186" s="101" t="s">
        <v>1276</v>
      </c>
      <c r="J1186" s="101" t="s">
        <v>1276</v>
      </c>
      <c r="K1186" s="102" t="s">
        <v>1941</v>
      </c>
      <c r="L1186" s="108" t="s">
        <v>1942</v>
      </c>
    </row>
    <row r="1187" spans="2:12" x14ac:dyDescent="0.2">
      <c r="B1187" s="105" t="s">
        <v>1319</v>
      </c>
      <c r="C1187" s="101" t="s">
        <v>1317</v>
      </c>
      <c r="D1187" s="106">
        <v>13.25</v>
      </c>
      <c r="E1187" s="107">
        <v>0.83430000000000004</v>
      </c>
      <c r="F1187" s="107">
        <v>1.006</v>
      </c>
      <c r="G1187" s="103">
        <v>1</v>
      </c>
      <c r="H1187" s="103">
        <v>2.31</v>
      </c>
      <c r="I1187" s="101" t="s">
        <v>1276</v>
      </c>
      <c r="J1187" s="101" t="s">
        <v>1276</v>
      </c>
      <c r="K1187" s="102" t="s">
        <v>1941</v>
      </c>
      <c r="L1187" s="108" t="s">
        <v>1942</v>
      </c>
    </row>
    <row r="1188" spans="2:12" x14ac:dyDescent="0.2">
      <c r="B1188" s="109" t="s">
        <v>1320</v>
      </c>
      <c r="C1188" s="110" t="s">
        <v>1317</v>
      </c>
      <c r="D1188" s="111">
        <v>19.86</v>
      </c>
      <c r="E1188" s="112">
        <v>4.4123999999999999</v>
      </c>
      <c r="F1188" s="112">
        <v>5.3205</v>
      </c>
      <c r="G1188" s="113">
        <v>1</v>
      </c>
      <c r="H1188" s="113">
        <v>2.31</v>
      </c>
      <c r="I1188" s="110" t="s">
        <v>1276</v>
      </c>
      <c r="J1188" s="110" t="s">
        <v>1276</v>
      </c>
      <c r="K1188" s="114" t="s">
        <v>1941</v>
      </c>
      <c r="L1188" s="115" t="s">
        <v>1942</v>
      </c>
    </row>
    <row r="1189" spans="2:12" x14ac:dyDescent="0.2">
      <c r="B1189" s="116" t="s">
        <v>1321</v>
      </c>
      <c r="C1189" s="101" t="s">
        <v>1322</v>
      </c>
      <c r="D1189" s="106">
        <v>11.2</v>
      </c>
      <c r="E1189" s="107">
        <v>0.85029999999999994</v>
      </c>
      <c r="F1189" s="107">
        <v>1.0253000000000001</v>
      </c>
      <c r="G1189" s="103">
        <v>1</v>
      </c>
      <c r="H1189" s="103">
        <v>1</v>
      </c>
      <c r="I1189" s="101" t="s">
        <v>1276</v>
      </c>
      <c r="J1189" s="101" t="s">
        <v>1276</v>
      </c>
      <c r="K1189" s="102" t="s">
        <v>1941</v>
      </c>
      <c r="L1189" s="108" t="s">
        <v>1942</v>
      </c>
    </row>
    <row r="1190" spans="2:12" x14ac:dyDescent="0.2">
      <c r="B1190" s="105" t="s">
        <v>1323</v>
      </c>
      <c r="C1190" s="101" t="s">
        <v>1322</v>
      </c>
      <c r="D1190" s="106">
        <v>11.55</v>
      </c>
      <c r="E1190" s="107">
        <v>1.0448999999999999</v>
      </c>
      <c r="F1190" s="107">
        <v>1.2599</v>
      </c>
      <c r="G1190" s="103">
        <v>1</v>
      </c>
      <c r="H1190" s="103">
        <v>1.52</v>
      </c>
      <c r="I1190" s="101" t="s">
        <v>1276</v>
      </c>
      <c r="J1190" s="101" t="s">
        <v>1276</v>
      </c>
      <c r="K1190" s="102" t="s">
        <v>1941</v>
      </c>
      <c r="L1190" s="108" t="s">
        <v>1942</v>
      </c>
    </row>
    <row r="1191" spans="2:12" x14ac:dyDescent="0.2">
      <c r="B1191" s="105" t="s">
        <v>1324</v>
      </c>
      <c r="C1191" s="101" t="s">
        <v>1322</v>
      </c>
      <c r="D1191" s="106">
        <v>13.92</v>
      </c>
      <c r="E1191" s="107">
        <v>1.5306999999999999</v>
      </c>
      <c r="F1191" s="107">
        <v>1.8456999999999999</v>
      </c>
      <c r="G1191" s="103">
        <v>1</v>
      </c>
      <c r="H1191" s="103">
        <v>2.31</v>
      </c>
      <c r="I1191" s="101" t="s">
        <v>1276</v>
      </c>
      <c r="J1191" s="101" t="s">
        <v>1276</v>
      </c>
      <c r="K1191" s="102" t="s">
        <v>1941</v>
      </c>
      <c r="L1191" s="108" t="s">
        <v>1942</v>
      </c>
    </row>
    <row r="1192" spans="2:12" x14ac:dyDescent="0.2">
      <c r="B1192" s="109" t="s">
        <v>1325</v>
      </c>
      <c r="C1192" s="110" t="s">
        <v>1322</v>
      </c>
      <c r="D1192" s="111">
        <v>36.33</v>
      </c>
      <c r="E1192" s="112">
        <v>5.665</v>
      </c>
      <c r="F1192" s="112">
        <v>6.8308999999999997</v>
      </c>
      <c r="G1192" s="113">
        <v>1</v>
      </c>
      <c r="H1192" s="113">
        <v>2.31</v>
      </c>
      <c r="I1192" s="110" t="s">
        <v>1276</v>
      </c>
      <c r="J1192" s="110" t="s">
        <v>1276</v>
      </c>
      <c r="K1192" s="114" t="s">
        <v>1941</v>
      </c>
      <c r="L1192" s="115" t="s">
        <v>1942</v>
      </c>
    </row>
    <row r="1193" spans="2:12" x14ac:dyDescent="0.2">
      <c r="B1193" s="116" t="s">
        <v>1326</v>
      </c>
      <c r="C1193" s="101" t="s">
        <v>1327</v>
      </c>
      <c r="D1193" s="106">
        <v>5.95</v>
      </c>
      <c r="E1193" s="107">
        <v>0.43909999999999999</v>
      </c>
      <c r="F1193" s="107">
        <v>0.52949999999999997</v>
      </c>
      <c r="G1193" s="103">
        <v>1</v>
      </c>
      <c r="H1193" s="103">
        <v>1</v>
      </c>
      <c r="I1193" s="101" t="s">
        <v>1276</v>
      </c>
      <c r="J1193" s="101" t="s">
        <v>1276</v>
      </c>
      <c r="K1193" s="102" t="s">
        <v>1941</v>
      </c>
      <c r="L1193" s="108" t="s">
        <v>1942</v>
      </c>
    </row>
    <row r="1194" spans="2:12" x14ac:dyDescent="0.2">
      <c r="B1194" s="105" t="s">
        <v>1328</v>
      </c>
      <c r="C1194" s="101" t="s">
        <v>1327</v>
      </c>
      <c r="D1194" s="106">
        <v>7.74</v>
      </c>
      <c r="E1194" s="107">
        <v>0.65639999999999998</v>
      </c>
      <c r="F1194" s="107">
        <v>0.79149999999999998</v>
      </c>
      <c r="G1194" s="103">
        <v>1</v>
      </c>
      <c r="H1194" s="103">
        <v>1.52</v>
      </c>
      <c r="I1194" s="101" t="s">
        <v>1276</v>
      </c>
      <c r="J1194" s="101" t="s">
        <v>1276</v>
      </c>
      <c r="K1194" s="102" t="s">
        <v>1941</v>
      </c>
      <c r="L1194" s="108" t="s">
        <v>1942</v>
      </c>
    </row>
    <row r="1195" spans="2:12" x14ac:dyDescent="0.2">
      <c r="B1195" s="105" t="s">
        <v>1329</v>
      </c>
      <c r="C1195" s="101" t="s">
        <v>1327</v>
      </c>
      <c r="D1195" s="106">
        <v>9.5</v>
      </c>
      <c r="E1195" s="107">
        <v>1.0206999999999999</v>
      </c>
      <c r="F1195" s="107">
        <v>1.2307999999999999</v>
      </c>
      <c r="G1195" s="103">
        <v>1</v>
      </c>
      <c r="H1195" s="103">
        <v>2.31</v>
      </c>
      <c r="I1195" s="101" t="s">
        <v>1276</v>
      </c>
      <c r="J1195" s="101" t="s">
        <v>1276</v>
      </c>
      <c r="K1195" s="102" t="s">
        <v>1941</v>
      </c>
      <c r="L1195" s="108" t="s">
        <v>1942</v>
      </c>
    </row>
    <row r="1196" spans="2:12" x14ac:dyDescent="0.2">
      <c r="B1196" s="109" t="s">
        <v>1330</v>
      </c>
      <c r="C1196" s="110" t="s">
        <v>1327</v>
      </c>
      <c r="D1196" s="111">
        <v>11.57</v>
      </c>
      <c r="E1196" s="112">
        <v>2.1095000000000002</v>
      </c>
      <c r="F1196" s="112">
        <v>2.5436000000000001</v>
      </c>
      <c r="G1196" s="113">
        <v>1</v>
      </c>
      <c r="H1196" s="113">
        <v>2.31</v>
      </c>
      <c r="I1196" s="110" t="s">
        <v>1276</v>
      </c>
      <c r="J1196" s="110" t="s">
        <v>1276</v>
      </c>
      <c r="K1196" s="114" t="s">
        <v>1941</v>
      </c>
      <c r="L1196" s="115" t="s">
        <v>1942</v>
      </c>
    </row>
    <row r="1197" spans="2:12" x14ac:dyDescent="0.2">
      <c r="B1197" s="116" t="s">
        <v>1331</v>
      </c>
      <c r="C1197" s="101" t="s">
        <v>1947</v>
      </c>
      <c r="D1197" s="106">
        <v>2.1</v>
      </c>
      <c r="E1197" s="107">
        <v>0.24540000000000001</v>
      </c>
      <c r="F1197" s="107">
        <v>0.2959</v>
      </c>
      <c r="G1197" s="103">
        <v>1</v>
      </c>
      <c r="H1197" s="103">
        <v>1</v>
      </c>
      <c r="I1197" s="101" t="s">
        <v>48</v>
      </c>
      <c r="J1197" s="101" t="s">
        <v>60</v>
      </c>
      <c r="K1197" s="102" t="s">
        <v>1948</v>
      </c>
      <c r="L1197" s="108" t="s">
        <v>1949</v>
      </c>
    </row>
    <row r="1198" spans="2:12" x14ac:dyDescent="0.2">
      <c r="B1198" s="105" t="s">
        <v>1332</v>
      </c>
      <c r="C1198" s="101" t="s">
        <v>1947</v>
      </c>
      <c r="D1198" s="106">
        <v>2.2400000000000002</v>
      </c>
      <c r="E1198" s="107">
        <v>0.36130000000000001</v>
      </c>
      <c r="F1198" s="107">
        <v>0.43569999999999998</v>
      </c>
      <c r="G1198" s="103">
        <v>1</v>
      </c>
      <c r="H1198" s="103">
        <v>1.52</v>
      </c>
      <c r="I1198" s="101" t="s">
        <v>48</v>
      </c>
      <c r="J1198" s="101" t="s">
        <v>60</v>
      </c>
      <c r="K1198" s="102" t="s">
        <v>1948</v>
      </c>
      <c r="L1198" s="108" t="s">
        <v>1949</v>
      </c>
    </row>
    <row r="1199" spans="2:12" x14ac:dyDescent="0.2">
      <c r="B1199" s="105" t="s">
        <v>1333</v>
      </c>
      <c r="C1199" s="101" t="s">
        <v>1947</v>
      </c>
      <c r="D1199" s="106">
        <v>2.99</v>
      </c>
      <c r="E1199" s="107">
        <v>0.60250000000000004</v>
      </c>
      <c r="F1199" s="107">
        <v>0.72650000000000003</v>
      </c>
      <c r="G1199" s="103">
        <v>1</v>
      </c>
      <c r="H1199" s="103">
        <v>2.31</v>
      </c>
      <c r="I1199" s="101" t="s">
        <v>48</v>
      </c>
      <c r="J1199" s="101" t="s">
        <v>60</v>
      </c>
      <c r="K1199" s="102" t="s">
        <v>1948</v>
      </c>
      <c r="L1199" s="108" t="s">
        <v>1949</v>
      </c>
    </row>
    <row r="1200" spans="2:12" x14ac:dyDescent="0.2">
      <c r="B1200" s="109" t="s">
        <v>1334</v>
      </c>
      <c r="C1200" s="110" t="s">
        <v>1947</v>
      </c>
      <c r="D1200" s="111">
        <v>6.28</v>
      </c>
      <c r="E1200" s="112">
        <v>1.2873000000000001</v>
      </c>
      <c r="F1200" s="112">
        <v>1.5522</v>
      </c>
      <c r="G1200" s="113">
        <v>1</v>
      </c>
      <c r="H1200" s="113">
        <v>2.31</v>
      </c>
      <c r="I1200" s="110" t="s">
        <v>48</v>
      </c>
      <c r="J1200" s="110" t="s">
        <v>60</v>
      </c>
      <c r="K1200" s="114" t="s">
        <v>1948</v>
      </c>
      <c r="L1200" s="115" t="s">
        <v>1949</v>
      </c>
    </row>
    <row r="1201" spans="2:12" x14ac:dyDescent="0.2">
      <c r="B1201" s="116" t="s">
        <v>1335</v>
      </c>
      <c r="C1201" s="101" t="s">
        <v>1950</v>
      </c>
      <c r="D1201" s="106">
        <v>8.51</v>
      </c>
      <c r="E1201" s="107">
        <v>0.40810000000000002</v>
      </c>
      <c r="F1201" s="107">
        <v>0.49209999999999998</v>
      </c>
      <c r="G1201" s="103">
        <v>1</v>
      </c>
      <c r="H1201" s="103">
        <v>1</v>
      </c>
      <c r="I1201" s="101" t="s">
        <v>48</v>
      </c>
      <c r="J1201" s="101" t="s">
        <v>60</v>
      </c>
      <c r="K1201" s="102" t="s">
        <v>1948</v>
      </c>
      <c r="L1201" s="108" t="s">
        <v>1949</v>
      </c>
    </row>
    <row r="1202" spans="2:12" x14ac:dyDescent="0.2">
      <c r="B1202" s="105" t="s">
        <v>1336</v>
      </c>
      <c r="C1202" s="101" t="s">
        <v>1950</v>
      </c>
      <c r="D1202" s="106">
        <v>10.33</v>
      </c>
      <c r="E1202" s="107">
        <v>0.57030000000000003</v>
      </c>
      <c r="F1202" s="107">
        <v>0.68769999999999998</v>
      </c>
      <c r="G1202" s="103">
        <v>1</v>
      </c>
      <c r="H1202" s="103">
        <v>1.52</v>
      </c>
      <c r="I1202" s="101" t="s">
        <v>48</v>
      </c>
      <c r="J1202" s="101" t="s">
        <v>60</v>
      </c>
      <c r="K1202" s="102" t="s">
        <v>1948</v>
      </c>
      <c r="L1202" s="108" t="s">
        <v>1949</v>
      </c>
    </row>
    <row r="1203" spans="2:12" x14ac:dyDescent="0.2">
      <c r="B1203" s="105" t="s">
        <v>1337</v>
      </c>
      <c r="C1203" s="101" t="s">
        <v>1950</v>
      </c>
      <c r="D1203" s="106">
        <v>12.67</v>
      </c>
      <c r="E1203" s="107">
        <v>0.72670000000000001</v>
      </c>
      <c r="F1203" s="107">
        <v>0.87629999999999997</v>
      </c>
      <c r="G1203" s="103">
        <v>1</v>
      </c>
      <c r="H1203" s="103">
        <v>2.31</v>
      </c>
      <c r="I1203" s="101" t="s">
        <v>48</v>
      </c>
      <c r="J1203" s="101" t="s">
        <v>60</v>
      </c>
      <c r="K1203" s="102" t="s">
        <v>1948</v>
      </c>
      <c r="L1203" s="108" t="s">
        <v>1949</v>
      </c>
    </row>
    <row r="1204" spans="2:12" x14ac:dyDescent="0.2">
      <c r="B1204" s="109" t="s">
        <v>1338</v>
      </c>
      <c r="C1204" s="110" t="s">
        <v>1950</v>
      </c>
      <c r="D1204" s="111">
        <v>15</v>
      </c>
      <c r="E1204" s="112">
        <v>1.7988</v>
      </c>
      <c r="F1204" s="112">
        <v>2.169</v>
      </c>
      <c r="G1204" s="113">
        <v>1</v>
      </c>
      <c r="H1204" s="113">
        <v>2.31</v>
      </c>
      <c r="I1204" s="110" t="s">
        <v>48</v>
      </c>
      <c r="J1204" s="110" t="s">
        <v>60</v>
      </c>
      <c r="K1204" s="114" t="s">
        <v>1948</v>
      </c>
      <c r="L1204" s="115" t="s">
        <v>1949</v>
      </c>
    </row>
    <row r="1205" spans="2:12" x14ac:dyDescent="0.2">
      <c r="B1205" s="116" t="s">
        <v>1339</v>
      </c>
      <c r="C1205" s="101" t="s">
        <v>1951</v>
      </c>
      <c r="D1205" s="106">
        <v>3.59</v>
      </c>
      <c r="E1205" s="107">
        <v>0.253</v>
      </c>
      <c r="F1205" s="107">
        <v>0.30509999999999998</v>
      </c>
      <c r="G1205" s="103">
        <v>1</v>
      </c>
      <c r="H1205" s="103">
        <v>1</v>
      </c>
      <c r="I1205" s="101" t="s">
        <v>48</v>
      </c>
      <c r="J1205" s="101" t="s">
        <v>60</v>
      </c>
      <c r="K1205" s="102" t="s">
        <v>1948</v>
      </c>
      <c r="L1205" s="108" t="s">
        <v>1949</v>
      </c>
    </row>
    <row r="1206" spans="2:12" x14ac:dyDescent="0.2">
      <c r="B1206" s="105" t="s">
        <v>1340</v>
      </c>
      <c r="C1206" s="101" t="s">
        <v>1951</v>
      </c>
      <c r="D1206" s="106">
        <v>4.38</v>
      </c>
      <c r="E1206" s="107">
        <v>0.37559999999999999</v>
      </c>
      <c r="F1206" s="107">
        <v>0.45290000000000002</v>
      </c>
      <c r="G1206" s="103">
        <v>1</v>
      </c>
      <c r="H1206" s="103">
        <v>1.52</v>
      </c>
      <c r="I1206" s="101" t="s">
        <v>48</v>
      </c>
      <c r="J1206" s="101" t="s">
        <v>60</v>
      </c>
      <c r="K1206" s="102" t="s">
        <v>1948</v>
      </c>
      <c r="L1206" s="108" t="s">
        <v>1949</v>
      </c>
    </row>
    <row r="1207" spans="2:12" x14ac:dyDescent="0.2">
      <c r="B1207" s="105" t="s">
        <v>1341</v>
      </c>
      <c r="C1207" s="101" t="s">
        <v>1951</v>
      </c>
      <c r="D1207" s="106">
        <v>5.23</v>
      </c>
      <c r="E1207" s="107">
        <v>0.74250000000000005</v>
      </c>
      <c r="F1207" s="107">
        <v>0.89529999999999998</v>
      </c>
      <c r="G1207" s="103">
        <v>1</v>
      </c>
      <c r="H1207" s="103">
        <v>2.31</v>
      </c>
      <c r="I1207" s="101" t="s">
        <v>48</v>
      </c>
      <c r="J1207" s="101" t="s">
        <v>60</v>
      </c>
      <c r="K1207" s="102" t="s">
        <v>1948</v>
      </c>
      <c r="L1207" s="108" t="s">
        <v>1949</v>
      </c>
    </row>
    <row r="1208" spans="2:12" x14ac:dyDescent="0.2">
      <c r="B1208" s="109" t="s">
        <v>1342</v>
      </c>
      <c r="C1208" s="110" t="s">
        <v>1951</v>
      </c>
      <c r="D1208" s="111">
        <v>10.06</v>
      </c>
      <c r="E1208" s="112">
        <v>1.75</v>
      </c>
      <c r="F1208" s="112">
        <v>2.1101999999999999</v>
      </c>
      <c r="G1208" s="113">
        <v>1</v>
      </c>
      <c r="H1208" s="113">
        <v>2.31</v>
      </c>
      <c r="I1208" s="110" t="s">
        <v>48</v>
      </c>
      <c r="J1208" s="110" t="s">
        <v>60</v>
      </c>
      <c r="K1208" s="114" t="s">
        <v>1948</v>
      </c>
      <c r="L1208" s="115" t="s">
        <v>1949</v>
      </c>
    </row>
    <row r="1209" spans="2:12" x14ac:dyDescent="0.2">
      <c r="B1209" s="116" t="s">
        <v>1343</v>
      </c>
      <c r="C1209" s="101" t="s">
        <v>1952</v>
      </c>
      <c r="D1209" s="106">
        <v>3.97</v>
      </c>
      <c r="E1209" s="107">
        <v>0.32269999999999999</v>
      </c>
      <c r="F1209" s="107">
        <v>0.3891</v>
      </c>
      <c r="G1209" s="103">
        <v>1</v>
      </c>
      <c r="H1209" s="103">
        <v>1</v>
      </c>
      <c r="I1209" s="101" t="s">
        <v>48</v>
      </c>
      <c r="J1209" s="101" t="s">
        <v>60</v>
      </c>
      <c r="K1209" s="102" t="s">
        <v>1948</v>
      </c>
      <c r="L1209" s="108" t="s">
        <v>1949</v>
      </c>
    </row>
    <row r="1210" spans="2:12" x14ac:dyDescent="0.2">
      <c r="B1210" s="105" t="s">
        <v>1344</v>
      </c>
      <c r="C1210" s="101" t="s">
        <v>1952</v>
      </c>
      <c r="D1210" s="106">
        <v>4.28</v>
      </c>
      <c r="E1210" s="107">
        <v>0.37709999999999999</v>
      </c>
      <c r="F1210" s="107">
        <v>0.45469999999999999</v>
      </c>
      <c r="G1210" s="103">
        <v>1</v>
      </c>
      <c r="H1210" s="103">
        <v>1.52</v>
      </c>
      <c r="I1210" s="101" t="s">
        <v>48</v>
      </c>
      <c r="J1210" s="101" t="s">
        <v>60</v>
      </c>
      <c r="K1210" s="102" t="s">
        <v>1948</v>
      </c>
      <c r="L1210" s="108" t="s">
        <v>1949</v>
      </c>
    </row>
    <row r="1211" spans="2:12" x14ac:dyDescent="0.2">
      <c r="B1211" s="105" t="s">
        <v>1345</v>
      </c>
      <c r="C1211" s="101" t="s">
        <v>1952</v>
      </c>
      <c r="D1211" s="106">
        <v>4.76</v>
      </c>
      <c r="E1211" s="107">
        <v>0.71109999999999995</v>
      </c>
      <c r="F1211" s="107">
        <v>0.85740000000000005</v>
      </c>
      <c r="G1211" s="103">
        <v>1</v>
      </c>
      <c r="H1211" s="103">
        <v>2.31</v>
      </c>
      <c r="I1211" s="101" t="s">
        <v>48</v>
      </c>
      <c r="J1211" s="101" t="s">
        <v>60</v>
      </c>
      <c r="K1211" s="102" t="s">
        <v>1948</v>
      </c>
      <c r="L1211" s="108" t="s">
        <v>1949</v>
      </c>
    </row>
    <row r="1212" spans="2:12" x14ac:dyDescent="0.2">
      <c r="B1212" s="109" t="s">
        <v>1346</v>
      </c>
      <c r="C1212" s="110" t="s">
        <v>1952</v>
      </c>
      <c r="D1212" s="111">
        <v>8.66</v>
      </c>
      <c r="E1212" s="112">
        <v>1.6904999999999999</v>
      </c>
      <c r="F1212" s="112">
        <v>2.0384000000000002</v>
      </c>
      <c r="G1212" s="113">
        <v>1</v>
      </c>
      <c r="H1212" s="113">
        <v>2.31</v>
      </c>
      <c r="I1212" s="110" t="s">
        <v>48</v>
      </c>
      <c r="J1212" s="110" t="s">
        <v>60</v>
      </c>
      <c r="K1212" s="114" t="s">
        <v>1948</v>
      </c>
      <c r="L1212" s="115" t="s">
        <v>1949</v>
      </c>
    </row>
    <row r="1213" spans="2:12" x14ac:dyDescent="0.2">
      <c r="B1213" s="116" t="s">
        <v>1347</v>
      </c>
      <c r="C1213" s="101" t="s">
        <v>1953</v>
      </c>
      <c r="D1213" s="106">
        <v>3.2</v>
      </c>
      <c r="E1213" s="107">
        <v>0.35149999999999998</v>
      </c>
      <c r="F1213" s="107">
        <v>0.42380000000000001</v>
      </c>
      <c r="G1213" s="103">
        <v>1</v>
      </c>
      <c r="H1213" s="103">
        <v>1</v>
      </c>
      <c r="I1213" s="101" t="s">
        <v>48</v>
      </c>
      <c r="J1213" s="101" t="s">
        <v>60</v>
      </c>
      <c r="K1213" s="102" t="s">
        <v>1948</v>
      </c>
      <c r="L1213" s="108" t="s">
        <v>1949</v>
      </c>
    </row>
    <row r="1214" spans="2:12" x14ac:dyDescent="0.2">
      <c r="B1214" s="105" t="s">
        <v>1348</v>
      </c>
      <c r="C1214" s="101" t="s">
        <v>1953</v>
      </c>
      <c r="D1214" s="106">
        <v>3.74</v>
      </c>
      <c r="E1214" s="107">
        <v>0.47439999999999999</v>
      </c>
      <c r="F1214" s="107">
        <v>0.57199999999999995</v>
      </c>
      <c r="G1214" s="103">
        <v>1</v>
      </c>
      <c r="H1214" s="103">
        <v>1.52</v>
      </c>
      <c r="I1214" s="101" t="s">
        <v>48</v>
      </c>
      <c r="J1214" s="101" t="s">
        <v>60</v>
      </c>
      <c r="K1214" s="102" t="s">
        <v>1948</v>
      </c>
      <c r="L1214" s="108" t="s">
        <v>1949</v>
      </c>
    </row>
    <row r="1215" spans="2:12" x14ac:dyDescent="0.2">
      <c r="B1215" s="105" t="s">
        <v>1349</v>
      </c>
      <c r="C1215" s="101" t="s">
        <v>1953</v>
      </c>
      <c r="D1215" s="106">
        <v>5.58</v>
      </c>
      <c r="E1215" s="107">
        <v>0.85370000000000001</v>
      </c>
      <c r="F1215" s="107">
        <v>1.0294000000000001</v>
      </c>
      <c r="G1215" s="103">
        <v>1</v>
      </c>
      <c r="H1215" s="103">
        <v>2.31</v>
      </c>
      <c r="I1215" s="101" t="s">
        <v>48</v>
      </c>
      <c r="J1215" s="101" t="s">
        <v>60</v>
      </c>
      <c r="K1215" s="102" t="s">
        <v>1948</v>
      </c>
      <c r="L1215" s="108" t="s">
        <v>1949</v>
      </c>
    </row>
    <row r="1216" spans="2:12" x14ac:dyDescent="0.2">
      <c r="B1216" s="109" t="s">
        <v>1350</v>
      </c>
      <c r="C1216" s="110" t="s">
        <v>1953</v>
      </c>
      <c r="D1216" s="111">
        <v>11.12</v>
      </c>
      <c r="E1216" s="112">
        <v>2.0064000000000002</v>
      </c>
      <c r="F1216" s="112">
        <v>2.4192999999999998</v>
      </c>
      <c r="G1216" s="113">
        <v>1</v>
      </c>
      <c r="H1216" s="113">
        <v>2.31</v>
      </c>
      <c r="I1216" s="110" t="s">
        <v>48</v>
      </c>
      <c r="J1216" s="110" t="s">
        <v>60</v>
      </c>
      <c r="K1216" s="114" t="s">
        <v>1948</v>
      </c>
      <c r="L1216" s="115" t="s">
        <v>1949</v>
      </c>
    </row>
    <row r="1217" spans="2:12" x14ac:dyDescent="0.2">
      <c r="B1217" s="116" t="s">
        <v>1351</v>
      </c>
      <c r="C1217" s="101" t="s">
        <v>1954</v>
      </c>
      <c r="D1217" s="106">
        <v>4.5</v>
      </c>
      <c r="E1217" s="107">
        <v>0.38519999999999999</v>
      </c>
      <c r="F1217" s="107">
        <v>0.46450000000000002</v>
      </c>
      <c r="G1217" s="103">
        <v>1</v>
      </c>
      <c r="H1217" s="103">
        <v>1</v>
      </c>
      <c r="I1217" s="101" t="s">
        <v>48</v>
      </c>
      <c r="J1217" s="101" t="s">
        <v>60</v>
      </c>
      <c r="K1217" s="102" t="s">
        <v>1948</v>
      </c>
      <c r="L1217" s="108" t="s">
        <v>1949</v>
      </c>
    </row>
    <row r="1218" spans="2:12" x14ac:dyDescent="0.2">
      <c r="B1218" s="105" t="s">
        <v>1352</v>
      </c>
      <c r="C1218" s="101" t="s">
        <v>1954</v>
      </c>
      <c r="D1218" s="106">
        <v>4.74</v>
      </c>
      <c r="E1218" s="107">
        <v>0.42659999999999998</v>
      </c>
      <c r="F1218" s="107">
        <v>0.51439999999999997</v>
      </c>
      <c r="G1218" s="103">
        <v>1</v>
      </c>
      <c r="H1218" s="103">
        <v>1.52</v>
      </c>
      <c r="I1218" s="101" t="s">
        <v>48</v>
      </c>
      <c r="J1218" s="101" t="s">
        <v>60</v>
      </c>
      <c r="K1218" s="102" t="s">
        <v>1948</v>
      </c>
      <c r="L1218" s="108" t="s">
        <v>1949</v>
      </c>
    </row>
    <row r="1219" spans="2:12" x14ac:dyDescent="0.2">
      <c r="B1219" s="105" t="s">
        <v>1353</v>
      </c>
      <c r="C1219" s="101" t="s">
        <v>1954</v>
      </c>
      <c r="D1219" s="106">
        <v>5.9</v>
      </c>
      <c r="E1219" s="107">
        <v>0.75470000000000004</v>
      </c>
      <c r="F1219" s="107">
        <v>0.91</v>
      </c>
      <c r="G1219" s="103">
        <v>1</v>
      </c>
      <c r="H1219" s="103">
        <v>2.31</v>
      </c>
      <c r="I1219" s="101" t="s">
        <v>48</v>
      </c>
      <c r="J1219" s="101" t="s">
        <v>60</v>
      </c>
      <c r="K1219" s="102" t="s">
        <v>1948</v>
      </c>
      <c r="L1219" s="108" t="s">
        <v>1949</v>
      </c>
    </row>
    <row r="1220" spans="2:12" x14ac:dyDescent="0.2">
      <c r="B1220" s="109" t="s">
        <v>1354</v>
      </c>
      <c r="C1220" s="110" t="s">
        <v>1954</v>
      </c>
      <c r="D1220" s="111">
        <v>7.05</v>
      </c>
      <c r="E1220" s="112">
        <v>1.4964</v>
      </c>
      <c r="F1220" s="112">
        <v>1.8044</v>
      </c>
      <c r="G1220" s="113">
        <v>1</v>
      </c>
      <c r="H1220" s="113">
        <v>2.31</v>
      </c>
      <c r="I1220" s="110" t="s">
        <v>48</v>
      </c>
      <c r="J1220" s="110" t="s">
        <v>60</v>
      </c>
      <c r="K1220" s="114" t="s">
        <v>1948</v>
      </c>
      <c r="L1220" s="115" t="s">
        <v>1949</v>
      </c>
    </row>
    <row r="1221" spans="2:12" x14ac:dyDescent="0.2">
      <c r="B1221" s="116" t="s">
        <v>1355</v>
      </c>
      <c r="C1221" s="101" t="s">
        <v>1955</v>
      </c>
      <c r="D1221" s="106">
        <v>3.44</v>
      </c>
      <c r="E1221" s="107">
        <v>1.2206999999999999</v>
      </c>
      <c r="F1221" s="107">
        <v>1.4719</v>
      </c>
      <c r="G1221" s="103">
        <v>1</v>
      </c>
      <c r="H1221" s="103">
        <v>1</v>
      </c>
      <c r="I1221" s="101" t="s">
        <v>48</v>
      </c>
      <c r="J1221" s="101" t="s">
        <v>60</v>
      </c>
      <c r="K1221" s="102" t="s">
        <v>1956</v>
      </c>
      <c r="L1221" s="108" t="s">
        <v>1957</v>
      </c>
    </row>
    <row r="1222" spans="2:12" x14ac:dyDescent="0.2">
      <c r="B1222" s="105" t="s">
        <v>1356</v>
      </c>
      <c r="C1222" s="101" t="s">
        <v>1955</v>
      </c>
      <c r="D1222" s="106">
        <v>5.2</v>
      </c>
      <c r="E1222" s="107">
        <v>1.5605</v>
      </c>
      <c r="F1222" s="107">
        <v>1.8816999999999999</v>
      </c>
      <c r="G1222" s="103">
        <v>1</v>
      </c>
      <c r="H1222" s="103">
        <v>1.52</v>
      </c>
      <c r="I1222" s="101" t="s">
        <v>48</v>
      </c>
      <c r="J1222" s="101" t="s">
        <v>60</v>
      </c>
      <c r="K1222" s="102" t="s">
        <v>1956</v>
      </c>
      <c r="L1222" s="108" t="s">
        <v>1957</v>
      </c>
    </row>
    <row r="1223" spans="2:12" x14ac:dyDescent="0.2">
      <c r="B1223" s="105" t="s">
        <v>1357</v>
      </c>
      <c r="C1223" s="101" t="s">
        <v>1955</v>
      </c>
      <c r="D1223" s="106">
        <v>8.7799999999999994</v>
      </c>
      <c r="E1223" s="107">
        <v>2.3536000000000001</v>
      </c>
      <c r="F1223" s="107">
        <v>2.8380000000000001</v>
      </c>
      <c r="G1223" s="103">
        <v>1</v>
      </c>
      <c r="H1223" s="103">
        <v>2.31</v>
      </c>
      <c r="I1223" s="101" t="s">
        <v>48</v>
      </c>
      <c r="J1223" s="101" t="s">
        <v>60</v>
      </c>
      <c r="K1223" s="102" t="s">
        <v>1956</v>
      </c>
      <c r="L1223" s="108" t="s">
        <v>1957</v>
      </c>
    </row>
    <row r="1224" spans="2:12" x14ac:dyDescent="0.2">
      <c r="B1224" s="109" t="s">
        <v>1358</v>
      </c>
      <c r="C1224" s="110" t="s">
        <v>1955</v>
      </c>
      <c r="D1224" s="111">
        <v>16.47</v>
      </c>
      <c r="E1224" s="112">
        <v>4.5953999999999997</v>
      </c>
      <c r="F1224" s="112">
        <v>5.5411000000000001</v>
      </c>
      <c r="G1224" s="113">
        <v>1</v>
      </c>
      <c r="H1224" s="113">
        <v>2.31</v>
      </c>
      <c r="I1224" s="110" t="s">
        <v>48</v>
      </c>
      <c r="J1224" s="110" t="s">
        <v>60</v>
      </c>
      <c r="K1224" s="114" t="s">
        <v>1956</v>
      </c>
      <c r="L1224" s="115" t="s">
        <v>1957</v>
      </c>
    </row>
    <row r="1225" spans="2:12" x14ac:dyDescent="0.2">
      <c r="B1225" s="116" t="s">
        <v>1359</v>
      </c>
      <c r="C1225" s="101" t="s">
        <v>1958</v>
      </c>
      <c r="D1225" s="106">
        <v>3.43</v>
      </c>
      <c r="E1225" s="107">
        <v>0.93659999999999999</v>
      </c>
      <c r="F1225" s="107">
        <v>1.1294</v>
      </c>
      <c r="G1225" s="103">
        <v>1</v>
      </c>
      <c r="H1225" s="103">
        <v>1</v>
      </c>
      <c r="I1225" s="101" t="s">
        <v>48</v>
      </c>
      <c r="J1225" s="101" t="s">
        <v>60</v>
      </c>
      <c r="K1225" s="102" t="s">
        <v>1956</v>
      </c>
      <c r="L1225" s="108" t="s">
        <v>1957</v>
      </c>
    </row>
    <row r="1226" spans="2:12" x14ac:dyDescent="0.2">
      <c r="B1226" s="105" t="s">
        <v>1360</v>
      </c>
      <c r="C1226" s="101" t="s">
        <v>1958</v>
      </c>
      <c r="D1226" s="106">
        <v>5.16</v>
      </c>
      <c r="E1226" s="107">
        <v>1.2622</v>
      </c>
      <c r="F1226" s="107">
        <v>1.522</v>
      </c>
      <c r="G1226" s="103">
        <v>1</v>
      </c>
      <c r="H1226" s="103">
        <v>1.52</v>
      </c>
      <c r="I1226" s="101" t="s">
        <v>48</v>
      </c>
      <c r="J1226" s="101" t="s">
        <v>60</v>
      </c>
      <c r="K1226" s="102" t="s">
        <v>1956</v>
      </c>
      <c r="L1226" s="108" t="s">
        <v>1957</v>
      </c>
    </row>
    <row r="1227" spans="2:12" x14ac:dyDescent="0.2">
      <c r="B1227" s="105" t="s">
        <v>1361</v>
      </c>
      <c r="C1227" s="101" t="s">
        <v>1958</v>
      </c>
      <c r="D1227" s="106">
        <v>8.2200000000000006</v>
      </c>
      <c r="E1227" s="107">
        <v>1.9303999999999999</v>
      </c>
      <c r="F1227" s="107">
        <v>2.3277000000000001</v>
      </c>
      <c r="G1227" s="103">
        <v>1</v>
      </c>
      <c r="H1227" s="103">
        <v>2.31</v>
      </c>
      <c r="I1227" s="101" t="s">
        <v>48</v>
      </c>
      <c r="J1227" s="101" t="s">
        <v>60</v>
      </c>
      <c r="K1227" s="102" t="s">
        <v>1956</v>
      </c>
      <c r="L1227" s="108" t="s">
        <v>1957</v>
      </c>
    </row>
    <row r="1228" spans="2:12" x14ac:dyDescent="0.2">
      <c r="B1228" s="109" t="s">
        <v>1362</v>
      </c>
      <c r="C1228" s="110" t="s">
        <v>1958</v>
      </c>
      <c r="D1228" s="111">
        <v>14.24</v>
      </c>
      <c r="E1228" s="112">
        <v>3.7957000000000001</v>
      </c>
      <c r="F1228" s="112">
        <v>4.5769000000000002</v>
      </c>
      <c r="G1228" s="113">
        <v>1</v>
      </c>
      <c r="H1228" s="113">
        <v>2.31</v>
      </c>
      <c r="I1228" s="110" t="s">
        <v>48</v>
      </c>
      <c r="J1228" s="110" t="s">
        <v>60</v>
      </c>
      <c r="K1228" s="114" t="s">
        <v>1956</v>
      </c>
      <c r="L1228" s="115" t="s">
        <v>1957</v>
      </c>
    </row>
    <row r="1229" spans="2:12" x14ac:dyDescent="0.2">
      <c r="B1229" s="116" t="s">
        <v>1363</v>
      </c>
      <c r="C1229" s="101" t="s">
        <v>1959</v>
      </c>
      <c r="D1229" s="106">
        <v>2.75</v>
      </c>
      <c r="E1229" s="107">
        <v>0.75980000000000003</v>
      </c>
      <c r="F1229" s="107">
        <v>0.91620000000000001</v>
      </c>
      <c r="G1229" s="103">
        <v>1</v>
      </c>
      <c r="H1229" s="103">
        <v>1</v>
      </c>
      <c r="I1229" s="101" t="s">
        <v>48</v>
      </c>
      <c r="J1229" s="101" t="s">
        <v>60</v>
      </c>
      <c r="K1229" s="102" t="s">
        <v>1956</v>
      </c>
      <c r="L1229" s="108" t="s">
        <v>1957</v>
      </c>
    </row>
    <row r="1230" spans="2:12" x14ac:dyDescent="0.2">
      <c r="B1230" s="105" t="s">
        <v>1364</v>
      </c>
      <c r="C1230" s="101" t="s">
        <v>1959</v>
      </c>
      <c r="D1230" s="106">
        <v>4.12</v>
      </c>
      <c r="E1230" s="107">
        <v>1.0015000000000001</v>
      </c>
      <c r="F1230" s="107">
        <v>1.2076</v>
      </c>
      <c r="G1230" s="103">
        <v>1</v>
      </c>
      <c r="H1230" s="103">
        <v>1.52</v>
      </c>
      <c r="I1230" s="101" t="s">
        <v>48</v>
      </c>
      <c r="J1230" s="101" t="s">
        <v>60</v>
      </c>
      <c r="K1230" s="102" t="s">
        <v>1956</v>
      </c>
      <c r="L1230" s="108" t="s">
        <v>1957</v>
      </c>
    </row>
    <row r="1231" spans="2:12" x14ac:dyDescent="0.2">
      <c r="B1231" s="105" t="s">
        <v>1365</v>
      </c>
      <c r="C1231" s="101" t="s">
        <v>1959</v>
      </c>
      <c r="D1231" s="106">
        <v>7.15</v>
      </c>
      <c r="E1231" s="107">
        <v>1.5051000000000001</v>
      </c>
      <c r="F1231" s="107">
        <v>1.8149</v>
      </c>
      <c r="G1231" s="103">
        <v>1</v>
      </c>
      <c r="H1231" s="103">
        <v>2.31</v>
      </c>
      <c r="I1231" s="101" t="s">
        <v>48</v>
      </c>
      <c r="J1231" s="101" t="s">
        <v>60</v>
      </c>
      <c r="K1231" s="102" t="s">
        <v>1956</v>
      </c>
      <c r="L1231" s="108" t="s">
        <v>1957</v>
      </c>
    </row>
    <row r="1232" spans="2:12" x14ac:dyDescent="0.2">
      <c r="B1232" s="109" t="s">
        <v>1366</v>
      </c>
      <c r="C1232" s="110" t="s">
        <v>1959</v>
      </c>
      <c r="D1232" s="111">
        <v>11.46</v>
      </c>
      <c r="E1232" s="112">
        <v>2.8401000000000001</v>
      </c>
      <c r="F1232" s="112">
        <v>3.4245999999999999</v>
      </c>
      <c r="G1232" s="113">
        <v>1</v>
      </c>
      <c r="H1232" s="113">
        <v>2.31</v>
      </c>
      <c r="I1232" s="110" t="s">
        <v>48</v>
      </c>
      <c r="J1232" s="110" t="s">
        <v>60</v>
      </c>
      <c r="K1232" s="114" t="s">
        <v>1956</v>
      </c>
      <c r="L1232" s="115" t="s">
        <v>1957</v>
      </c>
    </row>
    <row r="1233" spans="2:12" x14ac:dyDescent="0.2">
      <c r="B1233" s="116" t="s">
        <v>1367</v>
      </c>
      <c r="C1233" s="101" t="s">
        <v>1368</v>
      </c>
      <c r="D1233" s="106">
        <v>1.93</v>
      </c>
      <c r="E1233" s="107">
        <v>0.4466</v>
      </c>
      <c r="F1233" s="107">
        <v>0.53849999999999998</v>
      </c>
      <c r="G1233" s="103">
        <v>1</v>
      </c>
      <c r="H1233" s="103">
        <v>1</v>
      </c>
      <c r="I1233" s="101" t="s">
        <v>48</v>
      </c>
      <c r="J1233" s="101" t="s">
        <v>60</v>
      </c>
      <c r="K1233" s="102" t="s">
        <v>1956</v>
      </c>
      <c r="L1233" s="108" t="s">
        <v>1957</v>
      </c>
    </row>
    <row r="1234" spans="2:12" x14ac:dyDescent="0.2">
      <c r="B1234" s="105" t="s">
        <v>1369</v>
      </c>
      <c r="C1234" s="101" t="s">
        <v>1368</v>
      </c>
      <c r="D1234" s="106">
        <v>2.76</v>
      </c>
      <c r="E1234" s="107">
        <v>0.59670000000000001</v>
      </c>
      <c r="F1234" s="107">
        <v>0.71950000000000003</v>
      </c>
      <c r="G1234" s="103">
        <v>1</v>
      </c>
      <c r="H1234" s="103">
        <v>1.52</v>
      </c>
      <c r="I1234" s="101" t="s">
        <v>48</v>
      </c>
      <c r="J1234" s="101" t="s">
        <v>60</v>
      </c>
      <c r="K1234" s="102" t="s">
        <v>1956</v>
      </c>
      <c r="L1234" s="108" t="s">
        <v>1957</v>
      </c>
    </row>
    <row r="1235" spans="2:12" x14ac:dyDescent="0.2">
      <c r="B1235" s="105" t="s">
        <v>1370</v>
      </c>
      <c r="C1235" s="101" t="s">
        <v>1368</v>
      </c>
      <c r="D1235" s="106">
        <v>4.33</v>
      </c>
      <c r="E1235" s="107">
        <v>0.96489999999999998</v>
      </c>
      <c r="F1235" s="107">
        <v>1.1635</v>
      </c>
      <c r="G1235" s="103">
        <v>1</v>
      </c>
      <c r="H1235" s="103">
        <v>2.31</v>
      </c>
      <c r="I1235" s="101" t="s">
        <v>48</v>
      </c>
      <c r="J1235" s="101" t="s">
        <v>60</v>
      </c>
      <c r="K1235" s="102" t="s">
        <v>1956</v>
      </c>
      <c r="L1235" s="108" t="s">
        <v>1957</v>
      </c>
    </row>
    <row r="1236" spans="2:12" x14ac:dyDescent="0.2">
      <c r="B1236" s="109" t="s">
        <v>1371</v>
      </c>
      <c r="C1236" s="110" t="s">
        <v>1368</v>
      </c>
      <c r="D1236" s="111">
        <v>8.17</v>
      </c>
      <c r="E1236" s="112">
        <v>2.0265</v>
      </c>
      <c r="F1236" s="112">
        <v>2.4436</v>
      </c>
      <c r="G1236" s="113">
        <v>1</v>
      </c>
      <c r="H1236" s="113">
        <v>2.31</v>
      </c>
      <c r="I1236" s="110" t="s">
        <v>48</v>
      </c>
      <c r="J1236" s="110" t="s">
        <v>60</v>
      </c>
      <c r="K1236" s="114" t="s">
        <v>1956</v>
      </c>
      <c r="L1236" s="115" t="s">
        <v>1957</v>
      </c>
    </row>
    <row r="1237" spans="2:12" x14ac:dyDescent="0.2">
      <c r="B1237" s="116" t="s">
        <v>1372</v>
      </c>
      <c r="C1237" s="101" t="s">
        <v>1373</v>
      </c>
      <c r="D1237" s="106">
        <v>1.57</v>
      </c>
      <c r="E1237" s="107">
        <v>0.313</v>
      </c>
      <c r="F1237" s="107">
        <v>0.37740000000000001</v>
      </c>
      <c r="G1237" s="103">
        <v>1</v>
      </c>
      <c r="H1237" s="103">
        <v>1</v>
      </c>
      <c r="I1237" s="101" t="s">
        <v>48</v>
      </c>
      <c r="J1237" s="101" t="s">
        <v>60</v>
      </c>
      <c r="K1237" s="102" t="s">
        <v>1956</v>
      </c>
      <c r="L1237" s="108" t="s">
        <v>1957</v>
      </c>
    </row>
    <row r="1238" spans="2:12" x14ac:dyDescent="0.2">
      <c r="B1238" s="105" t="s">
        <v>1374</v>
      </c>
      <c r="C1238" s="101" t="s">
        <v>1373</v>
      </c>
      <c r="D1238" s="106">
        <v>2.25</v>
      </c>
      <c r="E1238" s="107">
        <v>0.46750000000000003</v>
      </c>
      <c r="F1238" s="107">
        <v>0.56369999999999998</v>
      </c>
      <c r="G1238" s="103">
        <v>1</v>
      </c>
      <c r="H1238" s="103">
        <v>1.52</v>
      </c>
      <c r="I1238" s="101" t="s">
        <v>48</v>
      </c>
      <c r="J1238" s="101" t="s">
        <v>60</v>
      </c>
      <c r="K1238" s="102" t="s">
        <v>1956</v>
      </c>
      <c r="L1238" s="108" t="s">
        <v>1957</v>
      </c>
    </row>
    <row r="1239" spans="2:12" x14ac:dyDescent="0.2">
      <c r="B1239" s="105" t="s">
        <v>1375</v>
      </c>
      <c r="C1239" s="101" t="s">
        <v>1373</v>
      </c>
      <c r="D1239" s="106">
        <v>4.03</v>
      </c>
      <c r="E1239" s="107">
        <v>0.92649999999999999</v>
      </c>
      <c r="F1239" s="107">
        <v>1.1172</v>
      </c>
      <c r="G1239" s="103">
        <v>1</v>
      </c>
      <c r="H1239" s="103">
        <v>2.31</v>
      </c>
      <c r="I1239" s="101" t="s">
        <v>48</v>
      </c>
      <c r="J1239" s="101" t="s">
        <v>60</v>
      </c>
      <c r="K1239" s="102" t="s">
        <v>1956</v>
      </c>
      <c r="L1239" s="108" t="s">
        <v>1957</v>
      </c>
    </row>
    <row r="1240" spans="2:12" x14ac:dyDescent="0.2">
      <c r="B1240" s="109" t="s">
        <v>1376</v>
      </c>
      <c r="C1240" s="110" t="s">
        <v>1373</v>
      </c>
      <c r="D1240" s="111">
        <v>7.9</v>
      </c>
      <c r="E1240" s="112">
        <v>1.9397</v>
      </c>
      <c r="F1240" s="112">
        <v>2.3389000000000002</v>
      </c>
      <c r="G1240" s="113">
        <v>1</v>
      </c>
      <c r="H1240" s="113">
        <v>2.31</v>
      </c>
      <c r="I1240" s="110" t="s">
        <v>48</v>
      </c>
      <c r="J1240" s="110" t="s">
        <v>60</v>
      </c>
      <c r="K1240" s="114" t="s">
        <v>1956</v>
      </c>
      <c r="L1240" s="115" t="s">
        <v>1957</v>
      </c>
    </row>
    <row r="1241" spans="2:12" x14ac:dyDescent="0.2">
      <c r="B1241" s="116" t="s">
        <v>1377</v>
      </c>
      <c r="C1241" s="101" t="s">
        <v>1378</v>
      </c>
      <c r="D1241" s="106">
        <v>1.78</v>
      </c>
      <c r="E1241" s="107">
        <v>0.34179999999999999</v>
      </c>
      <c r="F1241" s="107">
        <v>0.41210000000000002</v>
      </c>
      <c r="G1241" s="103">
        <v>1</v>
      </c>
      <c r="H1241" s="103">
        <v>1</v>
      </c>
      <c r="I1241" s="101" t="s">
        <v>48</v>
      </c>
      <c r="J1241" s="101" t="s">
        <v>60</v>
      </c>
      <c r="K1241" s="102" t="s">
        <v>1956</v>
      </c>
      <c r="L1241" s="108" t="s">
        <v>1957</v>
      </c>
    </row>
    <row r="1242" spans="2:12" x14ac:dyDescent="0.2">
      <c r="B1242" s="105" t="s">
        <v>1379</v>
      </c>
      <c r="C1242" s="101" t="s">
        <v>1378</v>
      </c>
      <c r="D1242" s="106">
        <v>2.62</v>
      </c>
      <c r="E1242" s="107">
        <v>0.4783</v>
      </c>
      <c r="F1242" s="107">
        <v>0.57669999999999999</v>
      </c>
      <c r="G1242" s="103">
        <v>1</v>
      </c>
      <c r="H1242" s="103">
        <v>1.52</v>
      </c>
      <c r="I1242" s="101" t="s">
        <v>48</v>
      </c>
      <c r="J1242" s="101" t="s">
        <v>60</v>
      </c>
      <c r="K1242" s="102" t="s">
        <v>1956</v>
      </c>
      <c r="L1242" s="108" t="s">
        <v>1957</v>
      </c>
    </row>
    <row r="1243" spans="2:12" x14ac:dyDescent="0.2">
      <c r="B1243" s="105" t="s">
        <v>1380</v>
      </c>
      <c r="C1243" s="101" t="s">
        <v>1378</v>
      </c>
      <c r="D1243" s="106">
        <v>3.67</v>
      </c>
      <c r="E1243" s="107">
        <v>0.73419999999999996</v>
      </c>
      <c r="F1243" s="107">
        <v>0.88529999999999998</v>
      </c>
      <c r="G1243" s="103">
        <v>1</v>
      </c>
      <c r="H1243" s="103">
        <v>2.31</v>
      </c>
      <c r="I1243" s="101" t="s">
        <v>48</v>
      </c>
      <c r="J1243" s="101" t="s">
        <v>60</v>
      </c>
      <c r="K1243" s="102" t="s">
        <v>1956</v>
      </c>
      <c r="L1243" s="108" t="s">
        <v>1957</v>
      </c>
    </row>
    <row r="1244" spans="2:12" x14ac:dyDescent="0.2">
      <c r="B1244" s="109" t="s">
        <v>1381</v>
      </c>
      <c r="C1244" s="110" t="s">
        <v>1378</v>
      </c>
      <c r="D1244" s="111">
        <v>6.12</v>
      </c>
      <c r="E1244" s="112">
        <v>1.4696</v>
      </c>
      <c r="F1244" s="112">
        <v>1.772</v>
      </c>
      <c r="G1244" s="113">
        <v>1</v>
      </c>
      <c r="H1244" s="113">
        <v>2.31</v>
      </c>
      <c r="I1244" s="110" t="s">
        <v>48</v>
      </c>
      <c r="J1244" s="110" t="s">
        <v>60</v>
      </c>
      <c r="K1244" s="114" t="s">
        <v>1956</v>
      </c>
      <c r="L1244" s="115" t="s">
        <v>1957</v>
      </c>
    </row>
    <row r="1245" spans="2:12" x14ac:dyDescent="0.2">
      <c r="B1245" s="116" t="s">
        <v>1382</v>
      </c>
      <c r="C1245" s="101" t="s">
        <v>1383</v>
      </c>
      <c r="D1245" s="106">
        <v>2.91</v>
      </c>
      <c r="E1245" s="107">
        <v>0.54700000000000004</v>
      </c>
      <c r="F1245" s="107">
        <v>0.65959999999999996</v>
      </c>
      <c r="G1245" s="103">
        <v>1</v>
      </c>
      <c r="H1245" s="103">
        <v>1</v>
      </c>
      <c r="I1245" s="101" t="s">
        <v>48</v>
      </c>
      <c r="J1245" s="101" t="s">
        <v>60</v>
      </c>
      <c r="K1245" s="102" t="s">
        <v>1956</v>
      </c>
      <c r="L1245" s="108" t="s">
        <v>1957</v>
      </c>
    </row>
    <row r="1246" spans="2:12" x14ac:dyDescent="0.2">
      <c r="B1246" s="105" t="s">
        <v>1384</v>
      </c>
      <c r="C1246" s="101" t="s">
        <v>1383</v>
      </c>
      <c r="D1246" s="106">
        <v>3.7</v>
      </c>
      <c r="E1246" s="107">
        <v>0.67290000000000005</v>
      </c>
      <c r="F1246" s="107">
        <v>0.81140000000000001</v>
      </c>
      <c r="G1246" s="103">
        <v>1</v>
      </c>
      <c r="H1246" s="103">
        <v>1.52</v>
      </c>
      <c r="I1246" s="101" t="s">
        <v>48</v>
      </c>
      <c r="J1246" s="101" t="s">
        <v>60</v>
      </c>
      <c r="K1246" s="102" t="s">
        <v>1956</v>
      </c>
      <c r="L1246" s="108" t="s">
        <v>1957</v>
      </c>
    </row>
    <row r="1247" spans="2:12" x14ac:dyDescent="0.2">
      <c r="B1247" s="105" t="s">
        <v>1385</v>
      </c>
      <c r="C1247" s="101" t="s">
        <v>1383</v>
      </c>
      <c r="D1247" s="106">
        <v>5.43</v>
      </c>
      <c r="E1247" s="107">
        <v>0.99570000000000003</v>
      </c>
      <c r="F1247" s="107">
        <v>1.2005999999999999</v>
      </c>
      <c r="G1247" s="103">
        <v>1</v>
      </c>
      <c r="H1247" s="103">
        <v>2.31</v>
      </c>
      <c r="I1247" s="101" t="s">
        <v>48</v>
      </c>
      <c r="J1247" s="101" t="s">
        <v>60</v>
      </c>
      <c r="K1247" s="102" t="s">
        <v>1956</v>
      </c>
      <c r="L1247" s="108" t="s">
        <v>1957</v>
      </c>
    </row>
    <row r="1248" spans="2:12" x14ac:dyDescent="0.2">
      <c r="B1248" s="109" t="s">
        <v>1386</v>
      </c>
      <c r="C1248" s="110" t="s">
        <v>1383</v>
      </c>
      <c r="D1248" s="111">
        <v>9.19</v>
      </c>
      <c r="E1248" s="112">
        <v>1.8863000000000001</v>
      </c>
      <c r="F1248" s="112">
        <v>2.2745000000000002</v>
      </c>
      <c r="G1248" s="113">
        <v>1</v>
      </c>
      <c r="H1248" s="113">
        <v>2.31</v>
      </c>
      <c r="I1248" s="110" t="s">
        <v>48</v>
      </c>
      <c r="J1248" s="110" t="s">
        <v>60</v>
      </c>
      <c r="K1248" s="114" t="s">
        <v>1956</v>
      </c>
      <c r="L1248" s="115" t="s">
        <v>1957</v>
      </c>
    </row>
    <row r="1249" spans="2:12" x14ac:dyDescent="0.2">
      <c r="B1249" s="116" t="s">
        <v>1387</v>
      </c>
      <c r="C1249" s="101" t="s">
        <v>1960</v>
      </c>
      <c r="D1249" s="106">
        <v>2.4700000000000002</v>
      </c>
      <c r="E1249" s="107">
        <v>0.40720000000000001</v>
      </c>
      <c r="F1249" s="107">
        <v>0.49099999999999999</v>
      </c>
      <c r="G1249" s="103">
        <v>1</v>
      </c>
      <c r="H1249" s="103">
        <v>1</v>
      </c>
      <c r="I1249" s="101" t="s">
        <v>48</v>
      </c>
      <c r="J1249" s="101" t="s">
        <v>60</v>
      </c>
      <c r="K1249" s="102" t="s">
        <v>1956</v>
      </c>
      <c r="L1249" s="108" t="s">
        <v>1957</v>
      </c>
    </row>
    <row r="1250" spans="2:12" x14ac:dyDescent="0.2">
      <c r="B1250" s="105" t="s">
        <v>1388</v>
      </c>
      <c r="C1250" s="101" t="s">
        <v>1960</v>
      </c>
      <c r="D1250" s="106">
        <v>3.37</v>
      </c>
      <c r="E1250" s="107">
        <v>0.53610000000000002</v>
      </c>
      <c r="F1250" s="107">
        <v>0.64639999999999997</v>
      </c>
      <c r="G1250" s="103">
        <v>1</v>
      </c>
      <c r="H1250" s="103">
        <v>1.52</v>
      </c>
      <c r="I1250" s="101" t="s">
        <v>48</v>
      </c>
      <c r="J1250" s="101" t="s">
        <v>60</v>
      </c>
      <c r="K1250" s="102" t="s">
        <v>1956</v>
      </c>
      <c r="L1250" s="108" t="s">
        <v>1957</v>
      </c>
    </row>
    <row r="1251" spans="2:12" x14ac:dyDescent="0.2">
      <c r="B1251" s="105" t="s">
        <v>1389</v>
      </c>
      <c r="C1251" s="101" t="s">
        <v>1960</v>
      </c>
      <c r="D1251" s="106">
        <v>6.04</v>
      </c>
      <c r="E1251" s="107">
        <v>0.95909999999999995</v>
      </c>
      <c r="F1251" s="107">
        <v>1.1565000000000001</v>
      </c>
      <c r="G1251" s="103">
        <v>1</v>
      </c>
      <c r="H1251" s="103">
        <v>2.31</v>
      </c>
      <c r="I1251" s="101" t="s">
        <v>48</v>
      </c>
      <c r="J1251" s="101" t="s">
        <v>60</v>
      </c>
      <c r="K1251" s="102" t="s">
        <v>1956</v>
      </c>
      <c r="L1251" s="108" t="s">
        <v>1957</v>
      </c>
    </row>
    <row r="1252" spans="2:12" x14ac:dyDescent="0.2">
      <c r="B1252" s="109" t="s">
        <v>1390</v>
      </c>
      <c r="C1252" s="110" t="s">
        <v>1960</v>
      </c>
      <c r="D1252" s="111">
        <v>8.69</v>
      </c>
      <c r="E1252" s="112">
        <v>2.14</v>
      </c>
      <c r="F1252" s="112">
        <v>2.5804</v>
      </c>
      <c r="G1252" s="113">
        <v>1</v>
      </c>
      <c r="H1252" s="113">
        <v>2.31</v>
      </c>
      <c r="I1252" s="110" t="s">
        <v>48</v>
      </c>
      <c r="J1252" s="110" t="s">
        <v>60</v>
      </c>
      <c r="K1252" s="114" t="s">
        <v>1956</v>
      </c>
      <c r="L1252" s="115" t="s">
        <v>1957</v>
      </c>
    </row>
    <row r="1253" spans="2:12" x14ac:dyDescent="0.2">
      <c r="B1253" s="116" t="s">
        <v>1391</v>
      </c>
      <c r="C1253" s="101" t="s">
        <v>1392</v>
      </c>
      <c r="D1253" s="106">
        <v>1.72</v>
      </c>
      <c r="E1253" s="107">
        <v>0.57589999999999997</v>
      </c>
      <c r="F1253" s="107">
        <v>0.69440000000000002</v>
      </c>
      <c r="G1253" s="103">
        <v>1</v>
      </c>
      <c r="H1253" s="103">
        <v>1</v>
      </c>
      <c r="I1253" s="101" t="s">
        <v>48</v>
      </c>
      <c r="J1253" s="101" t="s">
        <v>60</v>
      </c>
      <c r="K1253" s="102" t="s">
        <v>1956</v>
      </c>
      <c r="L1253" s="108" t="s">
        <v>1957</v>
      </c>
    </row>
    <row r="1254" spans="2:12" x14ac:dyDescent="0.2">
      <c r="B1254" s="105" t="s">
        <v>1393</v>
      </c>
      <c r="C1254" s="101" t="s">
        <v>1392</v>
      </c>
      <c r="D1254" s="106">
        <v>2.48</v>
      </c>
      <c r="E1254" s="107">
        <v>0.60619999999999996</v>
      </c>
      <c r="F1254" s="107">
        <v>0.73099999999999998</v>
      </c>
      <c r="G1254" s="103">
        <v>1</v>
      </c>
      <c r="H1254" s="103">
        <v>1.52</v>
      </c>
      <c r="I1254" s="101" t="s">
        <v>48</v>
      </c>
      <c r="J1254" s="101" t="s">
        <v>60</v>
      </c>
      <c r="K1254" s="102" t="s">
        <v>1956</v>
      </c>
      <c r="L1254" s="108" t="s">
        <v>1957</v>
      </c>
    </row>
    <row r="1255" spans="2:12" x14ac:dyDescent="0.2">
      <c r="B1255" s="105" t="s">
        <v>1394</v>
      </c>
      <c r="C1255" s="101" t="s">
        <v>1392</v>
      </c>
      <c r="D1255" s="106">
        <v>3.56</v>
      </c>
      <c r="E1255" s="107">
        <v>0.74480000000000002</v>
      </c>
      <c r="F1255" s="107">
        <v>0.89810000000000001</v>
      </c>
      <c r="G1255" s="103">
        <v>1</v>
      </c>
      <c r="H1255" s="103">
        <v>2.31</v>
      </c>
      <c r="I1255" s="101" t="s">
        <v>48</v>
      </c>
      <c r="J1255" s="101" t="s">
        <v>60</v>
      </c>
      <c r="K1255" s="102" t="s">
        <v>1956</v>
      </c>
      <c r="L1255" s="108" t="s">
        <v>1957</v>
      </c>
    </row>
    <row r="1256" spans="2:12" x14ac:dyDescent="0.2">
      <c r="B1256" s="109" t="s">
        <v>1395</v>
      </c>
      <c r="C1256" s="110" t="s">
        <v>1392</v>
      </c>
      <c r="D1256" s="111">
        <v>5.83</v>
      </c>
      <c r="E1256" s="112">
        <v>1.4495</v>
      </c>
      <c r="F1256" s="112">
        <v>1.7478</v>
      </c>
      <c r="G1256" s="113">
        <v>1</v>
      </c>
      <c r="H1256" s="113">
        <v>2.31</v>
      </c>
      <c r="I1256" s="110" t="s">
        <v>48</v>
      </c>
      <c r="J1256" s="110" t="s">
        <v>60</v>
      </c>
      <c r="K1256" s="114" t="s">
        <v>1956</v>
      </c>
      <c r="L1256" s="115" t="s">
        <v>1957</v>
      </c>
    </row>
    <row r="1257" spans="2:12" x14ac:dyDescent="0.2">
      <c r="B1257" s="116" t="s">
        <v>1396</v>
      </c>
      <c r="C1257" s="101" t="s">
        <v>1961</v>
      </c>
      <c r="D1257" s="106">
        <v>2.31</v>
      </c>
      <c r="E1257" s="107">
        <v>0.33789999999999998</v>
      </c>
      <c r="F1257" s="107">
        <v>0.40739999999999998</v>
      </c>
      <c r="G1257" s="103">
        <v>1</v>
      </c>
      <c r="H1257" s="103">
        <v>1</v>
      </c>
      <c r="I1257" s="101" t="s">
        <v>48</v>
      </c>
      <c r="J1257" s="101" t="s">
        <v>60</v>
      </c>
      <c r="K1257" s="102" t="s">
        <v>1956</v>
      </c>
      <c r="L1257" s="108" t="s">
        <v>1957</v>
      </c>
    </row>
    <row r="1258" spans="2:12" x14ac:dyDescent="0.2">
      <c r="B1258" s="105" t="s">
        <v>1397</v>
      </c>
      <c r="C1258" s="101" t="s">
        <v>1961</v>
      </c>
      <c r="D1258" s="106">
        <v>3.21</v>
      </c>
      <c r="E1258" s="107">
        <v>0.44400000000000001</v>
      </c>
      <c r="F1258" s="107">
        <v>0.53539999999999999</v>
      </c>
      <c r="G1258" s="103">
        <v>1</v>
      </c>
      <c r="H1258" s="103">
        <v>1.52</v>
      </c>
      <c r="I1258" s="101" t="s">
        <v>48</v>
      </c>
      <c r="J1258" s="101" t="s">
        <v>60</v>
      </c>
      <c r="K1258" s="102" t="s">
        <v>1956</v>
      </c>
      <c r="L1258" s="108" t="s">
        <v>1957</v>
      </c>
    </row>
    <row r="1259" spans="2:12" x14ac:dyDescent="0.2">
      <c r="B1259" s="105" t="s">
        <v>1398</v>
      </c>
      <c r="C1259" s="101" t="s">
        <v>1961</v>
      </c>
      <c r="D1259" s="106">
        <v>4.42</v>
      </c>
      <c r="E1259" s="107">
        <v>0.77139999999999997</v>
      </c>
      <c r="F1259" s="107">
        <v>0.93020000000000003</v>
      </c>
      <c r="G1259" s="103">
        <v>1</v>
      </c>
      <c r="H1259" s="103">
        <v>2.31</v>
      </c>
      <c r="I1259" s="101" t="s">
        <v>48</v>
      </c>
      <c r="J1259" s="101" t="s">
        <v>60</v>
      </c>
      <c r="K1259" s="102" t="s">
        <v>1956</v>
      </c>
      <c r="L1259" s="108" t="s">
        <v>1957</v>
      </c>
    </row>
    <row r="1260" spans="2:12" x14ac:dyDescent="0.2">
      <c r="B1260" s="109" t="s">
        <v>1399</v>
      </c>
      <c r="C1260" s="110" t="s">
        <v>1961</v>
      </c>
      <c r="D1260" s="111">
        <v>7.04</v>
      </c>
      <c r="E1260" s="112">
        <v>1.5915999999999999</v>
      </c>
      <c r="F1260" s="112">
        <v>1.9192</v>
      </c>
      <c r="G1260" s="113">
        <v>1</v>
      </c>
      <c r="H1260" s="113">
        <v>2.31</v>
      </c>
      <c r="I1260" s="110" t="s">
        <v>48</v>
      </c>
      <c r="J1260" s="110" t="s">
        <v>60</v>
      </c>
      <c r="K1260" s="114" t="s">
        <v>1956</v>
      </c>
      <c r="L1260" s="115" t="s">
        <v>1957</v>
      </c>
    </row>
    <row r="1261" spans="2:12" x14ac:dyDescent="0.2">
      <c r="B1261" s="116" t="s">
        <v>1400</v>
      </c>
      <c r="C1261" s="101" t="s">
        <v>1962</v>
      </c>
      <c r="D1261" s="106">
        <v>21.91</v>
      </c>
      <c r="E1261" s="107">
        <v>4.5194000000000001</v>
      </c>
      <c r="F1261" s="107">
        <v>5.4494999999999996</v>
      </c>
      <c r="G1261" s="103">
        <v>1</v>
      </c>
      <c r="H1261" s="103">
        <v>1</v>
      </c>
      <c r="I1261" s="101" t="s">
        <v>48</v>
      </c>
      <c r="J1261" s="101" t="s">
        <v>60</v>
      </c>
      <c r="K1261" s="102">
        <v>22</v>
      </c>
      <c r="L1261" s="108" t="s">
        <v>1963</v>
      </c>
    </row>
    <row r="1262" spans="2:12" x14ac:dyDescent="0.2">
      <c r="B1262" s="105" t="s">
        <v>1401</v>
      </c>
      <c r="C1262" s="101" t="s">
        <v>1962</v>
      </c>
      <c r="D1262" s="106">
        <v>21.91</v>
      </c>
      <c r="E1262" s="107">
        <v>4.5194000000000001</v>
      </c>
      <c r="F1262" s="107">
        <v>5.4494999999999996</v>
      </c>
      <c r="G1262" s="103">
        <v>1</v>
      </c>
      <c r="H1262" s="103">
        <v>1.52</v>
      </c>
      <c r="I1262" s="101" t="s">
        <v>48</v>
      </c>
      <c r="J1262" s="101" t="s">
        <v>60</v>
      </c>
      <c r="K1262" s="102" t="s">
        <v>1964</v>
      </c>
      <c r="L1262" s="108" t="s">
        <v>1963</v>
      </c>
    </row>
    <row r="1263" spans="2:12" x14ac:dyDescent="0.2">
      <c r="B1263" s="105" t="s">
        <v>1402</v>
      </c>
      <c r="C1263" s="101" t="s">
        <v>1962</v>
      </c>
      <c r="D1263" s="106">
        <v>21.91</v>
      </c>
      <c r="E1263" s="107">
        <v>6.6608999999999998</v>
      </c>
      <c r="F1263" s="107">
        <v>8.0317000000000007</v>
      </c>
      <c r="G1263" s="103">
        <v>1</v>
      </c>
      <c r="H1263" s="103">
        <v>2.31</v>
      </c>
      <c r="I1263" s="101" t="s">
        <v>48</v>
      </c>
      <c r="J1263" s="101" t="s">
        <v>60</v>
      </c>
      <c r="K1263" s="102" t="s">
        <v>1964</v>
      </c>
      <c r="L1263" s="108" t="s">
        <v>1963</v>
      </c>
    </row>
    <row r="1264" spans="2:12" x14ac:dyDescent="0.2">
      <c r="B1264" s="109" t="s">
        <v>1403</v>
      </c>
      <c r="C1264" s="110" t="s">
        <v>1962</v>
      </c>
      <c r="D1264" s="111">
        <v>45.37</v>
      </c>
      <c r="E1264" s="112">
        <v>20.8139</v>
      </c>
      <c r="F1264" s="112">
        <v>25.0975</v>
      </c>
      <c r="G1264" s="113">
        <v>1</v>
      </c>
      <c r="H1264" s="113">
        <v>2.31</v>
      </c>
      <c r="I1264" s="110" t="s">
        <v>48</v>
      </c>
      <c r="J1264" s="110" t="s">
        <v>60</v>
      </c>
      <c r="K1264" s="114" t="s">
        <v>1964</v>
      </c>
      <c r="L1264" s="115" t="s">
        <v>1963</v>
      </c>
    </row>
    <row r="1265" spans="2:12" x14ac:dyDescent="0.2">
      <c r="B1265" s="116" t="s">
        <v>1404</v>
      </c>
      <c r="C1265" s="101" t="s">
        <v>1965</v>
      </c>
      <c r="D1265" s="106">
        <v>4.45</v>
      </c>
      <c r="E1265" s="107">
        <v>1.4207000000000001</v>
      </c>
      <c r="F1265" s="107">
        <v>1.7131000000000001</v>
      </c>
      <c r="G1265" s="103">
        <v>1</v>
      </c>
      <c r="H1265" s="103">
        <v>1</v>
      </c>
      <c r="I1265" s="101" t="s">
        <v>48</v>
      </c>
      <c r="J1265" s="101" t="s">
        <v>60</v>
      </c>
      <c r="K1265" s="102" t="s">
        <v>1964</v>
      </c>
      <c r="L1265" s="108" t="s">
        <v>1963</v>
      </c>
    </row>
    <row r="1266" spans="2:12" x14ac:dyDescent="0.2">
      <c r="B1266" s="105" t="s">
        <v>1405</v>
      </c>
      <c r="C1266" s="101" t="s">
        <v>1965</v>
      </c>
      <c r="D1266" s="106">
        <v>8.06</v>
      </c>
      <c r="E1266" s="107">
        <v>2.0722</v>
      </c>
      <c r="F1266" s="107">
        <v>2.4986999999999999</v>
      </c>
      <c r="G1266" s="103">
        <v>1</v>
      </c>
      <c r="H1266" s="103">
        <v>1.52</v>
      </c>
      <c r="I1266" s="101" t="s">
        <v>48</v>
      </c>
      <c r="J1266" s="101" t="s">
        <v>60</v>
      </c>
      <c r="K1266" s="102" t="s">
        <v>1964</v>
      </c>
      <c r="L1266" s="108" t="s">
        <v>1963</v>
      </c>
    </row>
    <row r="1267" spans="2:12" x14ac:dyDescent="0.2">
      <c r="B1267" s="105" t="s">
        <v>1406</v>
      </c>
      <c r="C1267" s="101" t="s">
        <v>1965</v>
      </c>
      <c r="D1267" s="106">
        <v>14.82</v>
      </c>
      <c r="E1267" s="107">
        <v>3.9359999999999999</v>
      </c>
      <c r="F1267" s="107">
        <v>4.7460000000000004</v>
      </c>
      <c r="G1267" s="103">
        <v>1</v>
      </c>
      <c r="H1267" s="103">
        <v>2.31</v>
      </c>
      <c r="I1267" s="101" t="s">
        <v>48</v>
      </c>
      <c r="J1267" s="101" t="s">
        <v>60</v>
      </c>
      <c r="K1267" s="102" t="s">
        <v>1964</v>
      </c>
      <c r="L1267" s="108" t="s">
        <v>1963</v>
      </c>
    </row>
    <row r="1268" spans="2:12" x14ac:dyDescent="0.2">
      <c r="B1268" s="109" t="s">
        <v>1407</v>
      </c>
      <c r="C1268" s="110" t="s">
        <v>1965</v>
      </c>
      <c r="D1268" s="111">
        <v>30.12</v>
      </c>
      <c r="E1268" s="112">
        <v>10.6595</v>
      </c>
      <c r="F1268" s="112">
        <v>12.853300000000001</v>
      </c>
      <c r="G1268" s="113">
        <v>1</v>
      </c>
      <c r="H1268" s="113">
        <v>2.31</v>
      </c>
      <c r="I1268" s="110" t="s">
        <v>48</v>
      </c>
      <c r="J1268" s="110" t="s">
        <v>60</v>
      </c>
      <c r="K1268" s="114" t="s">
        <v>1964</v>
      </c>
      <c r="L1268" s="115" t="s">
        <v>1963</v>
      </c>
    </row>
    <row r="1269" spans="2:12" x14ac:dyDescent="0.2">
      <c r="B1269" s="116" t="s">
        <v>1408</v>
      </c>
      <c r="C1269" s="101" t="s">
        <v>1966</v>
      </c>
      <c r="D1269" s="106">
        <v>3.08</v>
      </c>
      <c r="E1269" s="107">
        <v>0.54469999999999996</v>
      </c>
      <c r="F1269" s="107">
        <v>0.65680000000000005</v>
      </c>
      <c r="G1269" s="103">
        <v>1</v>
      </c>
      <c r="H1269" s="103">
        <v>1</v>
      </c>
      <c r="I1269" s="101" t="s">
        <v>48</v>
      </c>
      <c r="J1269" s="101" t="s">
        <v>60</v>
      </c>
      <c r="K1269" s="102" t="s">
        <v>1964</v>
      </c>
      <c r="L1269" s="108" t="s">
        <v>1963</v>
      </c>
    </row>
    <row r="1270" spans="2:12" x14ac:dyDescent="0.2">
      <c r="B1270" s="105" t="s">
        <v>1409</v>
      </c>
      <c r="C1270" s="101" t="s">
        <v>1966</v>
      </c>
      <c r="D1270" s="106">
        <v>4.6500000000000004</v>
      </c>
      <c r="E1270" s="107">
        <v>0.84089999999999998</v>
      </c>
      <c r="F1270" s="107">
        <v>1.014</v>
      </c>
      <c r="G1270" s="103">
        <v>1</v>
      </c>
      <c r="H1270" s="103">
        <v>1.52</v>
      </c>
      <c r="I1270" s="101" t="s">
        <v>48</v>
      </c>
      <c r="J1270" s="101" t="s">
        <v>60</v>
      </c>
      <c r="K1270" s="102" t="s">
        <v>1964</v>
      </c>
      <c r="L1270" s="108" t="s">
        <v>1963</v>
      </c>
    </row>
    <row r="1271" spans="2:12" x14ac:dyDescent="0.2">
      <c r="B1271" s="105" t="s">
        <v>1410</v>
      </c>
      <c r="C1271" s="101" t="s">
        <v>1966</v>
      </c>
      <c r="D1271" s="106">
        <v>6.78</v>
      </c>
      <c r="E1271" s="107">
        <v>1.2181999999999999</v>
      </c>
      <c r="F1271" s="107">
        <v>1.4689000000000001</v>
      </c>
      <c r="G1271" s="103">
        <v>1</v>
      </c>
      <c r="H1271" s="103">
        <v>2.31</v>
      </c>
      <c r="I1271" s="101" t="s">
        <v>48</v>
      </c>
      <c r="J1271" s="101" t="s">
        <v>60</v>
      </c>
      <c r="K1271" s="102" t="s">
        <v>1964</v>
      </c>
      <c r="L1271" s="108" t="s">
        <v>1963</v>
      </c>
    </row>
    <row r="1272" spans="2:12" x14ac:dyDescent="0.2">
      <c r="B1272" s="109" t="s">
        <v>1411</v>
      </c>
      <c r="C1272" s="110" t="s">
        <v>1966</v>
      </c>
      <c r="D1272" s="111">
        <v>7.4</v>
      </c>
      <c r="E1272" s="112">
        <v>2.3927</v>
      </c>
      <c r="F1272" s="112">
        <v>2.8851</v>
      </c>
      <c r="G1272" s="113">
        <v>1</v>
      </c>
      <c r="H1272" s="113">
        <v>2.31</v>
      </c>
      <c r="I1272" s="110" t="s">
        <v>48</v>
      </c>
      <c r="J1272" s="110" t="s">
        <v>60</v>
      </c>
      <c r="K1272" s="114" t="s">
        <v>1964</v>
      </c>
      <c r="L1272" s="115" t="s">
        <v>1963</v>
      </c>
    </row>
    <row r="1273" spans="2:12" x14ac:dyDescent="0.2">
      <c r="B1273" s="116" t="s">
        <v>1412</v>
      </c>
      <c r="C1273" s="101" t="s">
        <v>1967</v>
      </c>
      <c r="D1273" s="106">
        <v>2.4500000000000002</v>
      </c>
      <c r="E1273" s="107">
        <v>0.4481</v>
      </c>
      <c r="F1273" s="107">
        <v>0.5403</v>
      </c>
      <c r="G1273" s="103">
        <v>1</v>
      </c>
      <c r="H1273" s="103">
        <v>1</v>
      </c>
      <c r="I1273" s="101" t="s">
        <v>48</v>
      </c>
      <c r="J1273" s="101" t="s">
        <v>60</v>
      </c>
      <c r="K1273" s="102" t="s">
        <v>1964</v>
      </c>
      <c r="L1273" s="108" t="s">
        <v>1963</v>
      </c>
    </row>
    <row r="1274" spans="2:12" x14ac:dyDescent="0.2">
      <c r="B1274" s="105" t="s">
        <v>1413</v>
      </c>
      <c r="C1274" s="101" t="s">
        <v>1967</v>
      </c>
      <c r="D1274" s="106">
        <v>4.1399999999999997</v>
      </c>
      <c r="E1274" s="107">
        <v>0.71360000000000001</v>
      </c>
      <c r="F1274" s="107">
        <v>0.86050000000000004</v>
      </c>
      <c r="G1274" s="103">
        <v>1</v>
      </c>
      <c r="H1274" s="103">
        <v>1.52</v>
      </c>
      <c r="I1274" s="101" t="s">
        <v>48</v>
      </c>
      <c r="J1274" s="101" t="s">
        <v>60</v>
      </c>
      <c r="K1274" s="102" t="s">
        <v>1964</v>
      </c>
      <c r="L1274" s="108" t="s">
        <v>1963</v>
      </c>
    </row>
    <row r="1275" spans="2:12" x14ac:dyDescent="0.2">
      <c r="B1275" s="105" t="s">
        <v>1414</v>
      </c>
      <c r="C1275" s="101" t="s">
        <v>1967</v>
      </c>
      <c r="D1275" s="106">
        <v>6.24</v>
      </c>
      <c r="E1275" s="107">
        <v>1.1354</v>
      </c>
      <c r="F1275" s="107">
        <v>1.3691</v>
      </c>
      <c r="G1275" s="103">
        <v>1</v>
      </c>
      <c r="H1275" s="103">
        <v>2.31</v>
      </c>
      <c r="I1275" s="101" t="s">
        <v>48</v>
      </c>
      <c r="J1275" s="101" t="s">
        <v>60</v>
      </c>
      <c r="K1275" s="102" t="s">
        <v>1964</v>
      </c>
      <c r="L1275" s="108" t="s">
        <v>1963</v>
      </c>
    </row>
    <row r="1276" spans="2:12" x14ac:dyDescent="0.2">
      <c r="B1276" s="109" t="s">
        <v>1415</v>
      </c>
      <c r="C1276" s="110" t="s">
        <v>1967</v>
      </c>
      <c r="D1276" s="111">
        <v>11.54</v>
      </c>
      <c r="E1276" s="112">
        <v>2.6623000000000001</v>
      </c>
      <c r="F1276" s="112">
        <v>3.2101999999999999</v>
      </c>
      <c r="G1276" s="113">
        <v>1</v>
      </c>
      <c r="H1276" s="113">
        <v>2.31</v>
      </c>
      <c r="I1276" s="110" t="s">
        <v>48</v>
      </c>
      <c r="J1276" s="110" t="s">
        <v>60</v>
      </c>
      <c r="K1276" s="114" t="s">
        <v>1964</v>
      </c>
      <c r="L1276" s="115" t="s">
        <v>1963</v>
      </c>
    </row>
    <row r="1277" spans="2:12" x14ac:dyDescent="0.2">
      <c r="B1277" s="116" t="s">
        <v>1416</v>
      </c>
      <c r="C1277" s="101" t="s">
        <v>1968</v>
      </c>
      <c r="D1277" s="106">
        <v>2.92</v>
      </c>
      <c r="E1277" s="107">
        <v>1.6311</v>
      </c>
      <c r="F1277" s="107">
        <v>1.9668000000000001</v>
      </c>
      <c r="G1277" s="103">
        <v>1</v>
      </c>
      <c r="H1277" s="103">
        <v>1</v>
      </c>
      <c r="I1277" s="101" t="s">
        <v>1417</v>
      </c>
      <c r="J1277" s="101" t="s">
        <v>1417</v>
      </c>
      <c r="K1277" s="102" t="s">
        <v>1969</v>
      </c>
      <c r="L1277" s="108" t="s">
        <v>1970</v>
      </c>
    </row>
    <row r="1278" spans="2:12" x14ac:dyDescent="0.2">
      <c r="B1278" s="105" t="s">
        <v>1418</v>
      </c>
      <c r="C1278" s="101" t="s">
        <v>1968</v>
      </c>
      <c r="D1278" s="106">
        <v>4.93</v>
      </c>
      <c r="E1278" s="107">
        <v>2.2044000000000001</v>
      </c>
      <c r="F1278" s="107">
        <v>2.6581000000000001</v>
      </c>
      <c r="G1278" s="103">
        <v>1</v>
      </c>
      <c r="H1278" s="103">
        <v>1.52</v>
      </c>
      <c r="I1278" s="101" t="s">
        <v>1417</v>
      </c>
      <c r="J1278" s="101" t="s">
        <v>1417</v>
      </c>
      <c r="K1278" s="102" t="s">
        <v>1969</v>
      </c>
      <c r="L1278" s="108" t="s">
        <v>1970</v>
      </c>
    </row>
    <row r="1279" spans="2:12" x14ac:dyDescent="0.2">
      <c r="B1279" s="105" t="s">
        <v>1419</v>
      </c>
      <c r="C1279" s="101" t="s">
        <v>1968</v>
      </c>
      <c r="D1279" s="106">
        <v>11.35</v>
      </c>
      <c r="E1279" s="107">
        <v>2.9497</v>
      </c>
      <c r="F1279" s="107">
        <v>3.5568</v>
      </c>
      <c r="G1279" s="103">
        <v>1</v>
      </c>
      <c r="H1279" s="103">
        <v>2.31</v>
      </c>
      <c r="I1279" s="101" t="s">
        <v>1417</v>
      </c>
      <c r="J1279" s="101" t="s">
        <v>1417</v>
      </c>
      <c r="K1279" s="102" t="s">
        <v>1969</v>
      </c>
      <c r="L1279" s="108" t="s">
        <v>1970</v>
      </c>
    </row>
    <row r="1280" spans="2:12" x14ac:dyDescent="0.2">
      <c r="B1280" s="109" t="s">
        <v>1420</v>
      </c>
      <c r="C1280" s="110" t="s">
        <v>1968</v>
      </c>
      <c r="D1280" s="111">
        <v>29.97</v>
      </c>
      <c r="E1280" s="112">
        <v>6.8639000000000001</v>
      </c>
      <c r="F1280" s="112">
        <v>8.2765000000000004</v>
      </c>
      <c r="G1280" s="113">
        <v>1</v>
      </c>
      <c r="H1280" s="113">
        <v>2.31</v>
      </c>
      <c r="I1280" s="110" t="s">
        <v>1417</v>
      </c>
      <c r="J1280" s="110" t="s">
        <v>1417</v>
      </c>
      <c r="K1280" s="114" t="s">
        <v>1969</v>
      </c>
      <c r="L1280" s="115" t="s">
        <v>1970</v>
      </c>
    </row>
    <row r="1281" spans="2:12" x14ac:dyDescent="0.2">
      <c r="B1281" s="116" t="s">
        <v>1971</v>
      </c>
      <c r="C1281" s="101" t="s">
        <v>1972</v>
      </c>
      <c r="D1281" s="106">
        <v>3.38</v>
      </c>
      <c r="E1281" s="107">
        <v>1.9595</v>
      </c>
      <c r="F1281" s="107">
        <v>2.3628</v>
      </c>
      <c r="G1281" s="103">
        <v>1</v>
      </c>
      <c r="H1281" s="103">
        <v>1</v>
      </c>
      <c r="I1281" s="101" t="s">
        <v>48</v>
      </c>
      <c r="J1281" s="101" t="s">
        <v>60</v>
      </c>
      <c r="K1281" s="102" t="s">
        <v>1969</v>
      </c>
      <c r="L1281" s="108" t="s">
        <v>1970</v>
      </c>
    </row>
    <row r="1282" spans="2:12" x14ac:dyDescent="0.2">
      <c r="B1282" s="105" t="s">
        <v>1973</v>
      </c>
      <c r="C1282" s="101" t="s">
        <v>1972</v>
      </c>
      <c r="D1282" s="106">
        <v>4.47</v>
      </c>
      <c r="E1282" s="107">
        <v>2.0004</v>
      </c>
      <c r="F1282" s="107">
        <v>2.4121000000000001</v>
      </c>
      <c r="G1282" s="103">
        <v>1</v>
      </c>
      <c r="H1282" s="103">
        <v>1.52</v>
      </c>
      <c r="I1282" s="101" t="s">
        <v>48</v>
      </c>
      <c r="J1282" s="101" t="s">
        <v>60</v>
      </c>
      <c r="K1282" s="102" t="s">
        <v>1969</v>
      </c>
      <c r="L1282" s="108" t="s">
        <v>1970</v>
      </c>
    </row>
    <row r="1283" spans="2:12" x14ac:dyDescent="0.2">
      <c r="B1283" s="105" t="s">
        <v>1974</v>
      </c>
      <c r="C1283" s="101" t="s">
        <v>1972</v>
      </c>
      <c r="D1283" s="106">
        <v>6.67</v>
      </c>
      <c r="E1283" s="107">
        <v>3.1507999999999998</v>
      </c>
      <c r="F1283" s="107">
        <v>3.7991999999999999</v>
      </c>
      <c r="G1283" s="103">
        <v>1</v>
      </c>
      <c r="H1283" s="103">
        <v>2.31</v>
      </c>
      <c r="I1283" s="101" t="s">
        <v>48</v>
      </c>
      <c r="J1283" s="101" t="s">
        <v>60</v>
      </c>
      <c r="K1283" s="102" t="s">
        <v>1969</v>
      </c>
      <c r="L1283" s="108" t="s">
        <v>1970</v>
      </c>
    </row>
    <row r="1284" spans="2:12" x14ac:dyDescent="0.2">
      <c r="B1284" s="109" t="s">
        <v>1975</v>
      </c>
      <c r="C1284" s="110" t="s">
        <v>1972</v>
      </c>
      <c r="D1284" s="111">
        <v>18</v>
      </c>
      <c r="E1284" s="112">
        <v>10.8209</v>
      </c>
      <c r="F1284" s="112">
        <v>13.0479</v>
      </c>
      <c r="G1284" s="113">
        <v>1</v>
      </c>
      <c r="H1284" s="113">
        <v>2.31</v>
      </c>
      <c r="I1284" s="110" t="s">
        <v>48</v>
      </c>
      <c r="J1284" s="110" t="s">
        <v>60</v>
      </c>
      <c r="K1284" s="114" t="s">
        <v>1969</v>
      </c>
      <c r="L1284" s="115" t="s">
        <v>1970</v>
      </c>
    </row>
    <row r="1285" spans="2:12" x14ac:dyDescent="0.2">
      <c r="B1285" s="116" t="s">
        <v>1421</v>
      </c>
      <c r="C1285" s="101" t="s">
        <v>1422</v>
      </c>
      <c r="D1285" s="106">
        <v>10.41</v>
      </c>
      <c r="E1285" s="107">
        <v>0.99490000000000001</v>
      </c>
      <c r="F1285" s="107">
        <v>1.1997</v>
      </c>
      <c r="G1285" s="103">
        <v>1</v>
      </c>
      <c r="H1285" s="103">
        <v>1</v>
      </c>
      <c r="I1285" s="101" t="s">
        <v>1417</v>
      </c>
      <c r="J1285" s="101" t="s">
        <v>1417</v>
      </c>
      <c r="K1285" s="102" t="s">
        <v>1969</v>
      </c>
      <c r="L1285" s="108" t="s">
        <v>1970</v>
      </c>
    </row>
    <row r="1286" spans="2:12" x14ac:dyDescent="0.2">
      <c r="B1286" s="105" t="s">
        <v>1423</v>
      </c>
      <c r="C1286" s="101" t="s">
        <v>1422</v>
      </c>
      <c r="D1286" s="106">
        <v>12.22</v>
      </c>
      <c r="E1286" s="107">
        <v>1.2721</v>
      </c>
      <c r="F1286" s="107">
        <v>1.5339</v>
      </c>
      <c r="G1286" s="103">
        <v>1</v>
      </c>
      <c r="H1286" s="103">
        <v>1.52</v>
      </c>
      <c r="I1286" s="101" t="s">
        <v>1417</v>
      </c>
      <c r="J1286" s="101" t="s">
        <v>1417</v>
      </c>
      <c r="K1286" s="102" t="s">
        <v>1969</v>
      </c>
      <c r="L1286" s="108" t="s">
        <v>1970</v>
      </c>
    </row>
    <row r="1287" spans="2:12" x14ac:dyDescent="0.2">
      <c r="B1287" s="105" t="s">
        <v>1424</v>
      </c>
      <c r="C1287" s="101" t="s">
        <v>1422</v>
      </c>
      <c r="D1287" s="106">
        <v>14.27</v>
      </c>
      <c r="E1287" s="107">
        <v>1.6128</v>
      </c>
      <c r="F1287" s="107">
        <v>1.9447000000000001</v>
      </c>
      <c r="G1287" s="103">
        <v>1</v>
      </c>
      <c r="H1287" s="103">
        <v>2.31</v>
      </c>
      <c r="I1287" s="101" t="s">
        <v>1417</v>
      </c>
      <c r="J1287" s="101" t="s">
        <v>1417</v>
      </c>
      <c r="K1287" s="102" t="s">
        <v>1969</v>
      </c>
      <c r="L1287" s="108" t="s">
        <v>1970</v>
      </c>
    </row>
    <row r="1288" spans="2:12" x14ac:dyDescent="0.2">
      <c r="B1288" s="109" t="s">
        <v>1425</v>
      </c>
      <c r="C1288" s="110" t="s">
        <v>1422</v>
      </c>
      <c r="D1288" s="111">
        <v>16.3</v>
      </c>
      <c r="E1288" s="112">
        <v>2.0131000000000001</v>
      </c>
      <c r="F1288" s="112">
        <v>2.4274</v>
      </c>
      <c r="G1288" s="113">
        <v>1</v>
      </c>
      <c r="H1288" s="113">
        <v>2.31</v>
      </c>
      <c r="I1288" s="110" t="s">
        <v>1417</v>
      </c>
      <c r="J1288" s="110" t="s">
        <v>1417</v>
      </c>
      <c r="K1288" s="114" t="s">
        <v>1969</v>
      </c>
      <c r="L1288" s="115" t="s">
        <v>1970</v>
      </c>
    </row>
    <row r="1289" spans="2:12" x14ac:dyDescent="0.2">
      <c r="B1289" s="116" t="s">
        <v>1426</v>
      </c>
      <c r="C1289" s="101" t="s">
        <v>1976</v>
      </c>
      <c r="D1289" s="106">
        <v>3.14</v>
      </c>
      <c r="E1289" s="107">
        <v>0.44109999999999999</v>
      </c>
      <c r="F1289" s="107">
        <v>0.53190000000000004</v>
      </c>
      <c r="G1289" s="103">
        <v>1</v>
      </c>
      <c r="H1289" s="103">
        <v>1</v>
      </c>
      <c r="I1289" s="101" t="s">
        <v>48</v>
      </c>
      <c r="J1289" s="101" t="s">
        <v>60</v>
      </c>
      <c r="K1289" s="102" t="s">
        <v>1969</v>
      </c>
      <c r="L1289" s="108" t="s">
        <v>1970</v>
      </c>
    </row>
    <row r="1290" spans="2:12" x14ac:dyDescent="0.2">
      <c r="B1290" s="105" t="s">
        <v>1427</v>
      </c>
      <c r="C1290" s="101" t="s">
        <v>1976</v>
      </c>
      <c r="D1290" s="106">
        <v>4.75</v>
      </c>
      <c r="E1290" s="107">
        <v>0.58040000000000003</v>
      </c>
      <c r="F1290" s="107">
        <v>0.69979999999999998</v>
      </c>
      <c r="G1290" s="103">
        <v>1</v>
      </c>
      <c r="H1290" s="103">
        <v>1.52</v>
      </c>
      <c r="I1290" s="101" t="s">
        <v>48</v>
      </c>
      <c r="J1290" s="101" t="s">
        <v>60</v>
      </c>
      <c r="K1290" s="102" t="s">
        <v>1969</v>
      </c>
      <c r="L1290" s="108" t="s">
        <v>1970</v>
      </c>
    </row>
    <row r="1291" spans="2:12" x14ac:dyDescent="0.2">
      <c r="B1291" s="105" t="s">
        <v>1428</v>
      </c>
      <c r="C1291" s="101" t="s">
        <v>1976</v>
      </c>
      <c r="D1291" s="106">
        <v>7.12</v>
      </c>
      <c r="E1291" s="107">
        <v>0.87319999999999998</v>
      </c>
      <c r="F1291" s="107">
        <v>1.0528999999999999</v>
      </c>
      <c r="G1291" s="103">
        <v>1</v>
      </c>
      <c r="H1291" s="103">
        <v>2.31</v>
      </c>
      <c r="I1291" s="101" t="s">
        <v>48</v>
      </c>
      <c r="J1291" s="101" t="s">
        <v>60</v>
      </c>
      <c r="K1291" s="102" t="s">
        <v>1969</v>
      </c>
      <c r="L1291" s="108" t="s">
        <v>1970</v>
      </c>
    </row>
    <row r="1292" spans="2:12" x14ac:dyDescent="0.2">
      <c r="B1292" s="109" t="s">
        <v>1429</v>
      </c>
      <c r="C1292" s="110" t="s">
        <v>1976</v>
      </c>
      <c r="D1292" s="111">
        <v>10.47</v>
      </c>
      <c r="E1292" s="112">
        <v>1.4312</v>
      </c>
      <c r="F1292" s="112">
        <v>1.7257</v>
      </c>
      <c r="G1292" s="113">
        <v>1</v>
      </c>
      <c r="H1292" s="113">
        <v>2.31</v>
      </c>
      <c r="I1292" s="110" t="s">
        <v>48</v>
      </c>
      <c r="J1292" s="110" t="s">
        <v>60</v>
      </c>
      <c r="K1292" s="114" t="s">
        <v>1969</v>
      </c>
      <c r="L1292" s="115" t="s">
        <v>1970</v>
      </c>
    </row>
    <row r="1293" spans="2:12" x14ac:dyDescent="0.2">
      <c r="B1293" s="116" t="s">
        <v>1430</v>
      </c>
      <c r="C1293" s="101" t="s">
        <v>1977</v>
      </c>
      <c r="D1293" s="106">
        <v>6.5</v>
      </c>
      <c r="E1293" s="107">
        <v>0.45169999999999999</v>
      </c>
      <c r="F1293" s="107">
        <v>0.54469999999999996</v>
      </c>
      <c r="G1293" s="103">
        <v>1</v>
      </c>
      <c r="H1293" s="103">
        <v>1</v>
      </c>
      <c r="I1293" s="101" t="s">
        <v>48</v>
      </c>
      <c r="J1293" s="101" t="s">
        <v>60</v>
      </c>
      <c r="K1293" s="102" t="s">
        <v>1969</v>
      </c>
      <c r="L1293" s="108" t="s">
        <v>1970</v>
      </c>
    </row>
    <row r="1294" spans="2:12" x14ac:dyDescent="0.2">
      <c r="B1294" s="105" t="s">
        <v>1431</v>
      </c>
      <c r="C1294" s="101" t="s">
        <v>1977</v>
      </c>
      <c r="D1294" s="106">
        <v>7.99</v>
      </c>
      <c r="E1294" s="107">
        <v>0.8357</v>
      </c>
      <c r="F1294" s="107">
        <v>1.0077</v>
      </c>
      <c r="G1294" s="103">
        <v>1</v>
      </c>
      <c r="H1294" s="103">
        <v>1.52</v>
      </c>
      <c r="I1294" s="101" t="s">
        <v>48</v>
      </c>
      <c r="J1294" s="101" t="s">
        <v>60</v>
      </c>
      <c r="K1294" s="102" t="s">
        <v>1969</v>
      </c>
      <c r="L1294" s="108" t="s">
        <v>1970</v>
      </c>
    </row>
    <row r="1295" spans="2:12" x14ac:dyDescent="0.2">
      <c r="B1295" s="105" t="s">
        <v>1432</v>
      </c>
      <c r="C1295" s="101" t="s">
        <v>1977</v>
      </c>
      <c r="D1295" s="106">
        <v>9.4700000000000006</v>
      </c>
      <c r="E1295" s="107">
        <v>0.86099999999999999</v>
      </c>
      <c r="F1295" s="107">
        <v>1.0382</v>
      </c>
      <c r="G1295" s="103">
        <v>1</v>
      </c>
      <c r="H1295" s="103">
        <v>2.31</v>
      </c>
      <c r="I1295" s="101" t="s">
        <v>48</v>
      </c>
      <c r="J1295" s="101" t="s">
        <v>60</v>
      </c>
      <c r="K1295" s="102" t="s">
        <v>1969</v>
      </c>
      <c r="L1295" s="108" t="s">
        <v>1970</v>
      </c>
    </row>
    <row r="1296" spans="2:12" x14ac:dyDescent="0.2">
      <c r="B1296" s="109" t="s">
        <v>1433</v>
      </c>
      <c r="C1296" s="110" t="s">
        <v>1977</v>
      </c>
      <c r="D1296" s="111">
        <v>9.94</v>
      </c>
      <c r="E1296" s="112">
        <v>0.89559999999999995</v>
      </c>
      <c r="F1296" s="112">
        <v>1.0799000000000001</v>
      </c>
      <c r="G1296" s="113">
        <v>1</v>
      </c>
      <c r="H1296" s="113">
        <v>2.31</v>
      </c>
      <c r="I1296" s="110" t="s">
        <v>48</v>
      </c>
      <c r="J1296" s="110" t="s">
        <v>60</v>
      </c>
      <c r="K1296" s="114" t="s">
        <v>1969</v>
      </c>
      <c r="L1296" s="115" t="s">
        <v>1970</v>
      </c>
    </row>
    <row r="1297" spans="2:12" x14ac:dyDescent="0.2">
      <c r="B1297" s="116" t="s">
        <v>1434</v>
      </c>
      <c r="C1297" s="101" t="s">
        <v>1435</v>
      </c>
      <c r="D1297" s="106">
        <v>9.51</v>
      </c>
      <c r="E1297" s="107">
        <v>1.0994999999999999</v>
      </c>
      <c r="F1297" s="107">
        <v>1.3258000000000001</v>
      </c>
      <c r="G1297" s="103">
        <v>1</v>
      </c>
      <c r="H1297" s="103">
        <v>1</v>
      </c>
      <c r="I1297" s="101" t="s">
        <v>1071</v>
      </c>
      <c r="J1297" s="101" t="s">
        <v>1071</v>
      </c>
      <c r="K1297" s="102" t="s">
        <v>1969</v>
      </c>
      <c r="L1297" s="108" t="s">
        <v>1970</v>
      </c>
    </row>
    <row r="1298" spans="2:12" x14ac:dyDescent="0.2">
      <c r="B1298" s="105" t="s">
        <v>1436</v>
      </c>
      <c r="C1298" s="101" t="s">
        <v>1435</v>
      </c>
      <c r="D1298" s="106">
        <v>18.239999999999998</v>
      </c>
      <c r="E1298" s="107">
        <v>2.1307</v>
      </c>
      <c r="F1298" s="107">
        <v>2.5691999999999999</v>
      </c>
      <c r="G1298" s="103">
        <v>1</v>
      </c>
      <c r="H1298" s="103">
        <v>1.52</v>
      </c>
      <c r="I1298" s="101" t="s">
        <v>1071</v>
      </c>
      <c r="J1298" s="101" t="s">
        <v>1071</v>
      </c>
      <c r="K1298" s="102" t="s">
        <v>1969</v>
      </c>
      <c r="L1298" s="108" t="s">
        <v>1970</v>
      </c>
    </row>
    <row r="1299" spans="2:12" x14ac:dyDescent="0.2">
      <c r="B1299" s="105" t="s">
        <v>1437</v>
      </c>
      <c r="C1299" s="101" t="s">
        <v>1435</v>
      </c>
      <c r="D1299" s="106">
        <v>31.9</v>
      </c>
      <c r="E1299" s="107">
        <v>4.1839000000000004</v>
      </c>
      <c r="F1299" s="107">
        <v>5.0449999999999999</v>
      </c>
      <c r="G1299" s="103">
        <v>1</v>
      </c>
      <c r="H1299" s="103">
        <v>2.31</v>
      </c>
      <c r="I1299" s="101" t="s">
        <v>1071</v>
      </c>
      <c r="J1299" s="101" t="s">
        <v>1071</v>
      </c>
      <c r="K1299" s="102" t="s">
        <v>1969</v>
      </c>
      <c r="L1299" s="108" t="s">
        <v>1970</v>
      </c>
    </row>
    <row r="1300" spans="2:12" x14ac:dyDescent="0.2">
      <c r="B1300" s="109" t="s">
        <v>1438</v>
      </c>
      <c r="C1300" s="110" t="s">
        <v>1435</v>
      </c>
      <c r="D1300" s="111">
        <v>49.54</v>
      </c>
      <c r="E1300" s="112">
        <v>8.0769000000000002</v>
      </c>
      <c r="F1300" s="112">
        <v>9.7392000000000003</v>
      </c>
      <c r="G1300" s="113">
        <v>1</v>
      </c>
      <c r="H1300" s="113">
        <v>2.31</v>
      </c>
      <c r="I1300" s="110" t="s">
        <v>1071</v>
      </c>
      <c r="J1300" s="110" t="s">
        <v>1071</v>
      </c>
      <c r="K1300" s="114" t="s">
        <v>1969</v>
      </c>
      <c r="L1300" s="115" t="s">
        <v>1970</v>
      </c>
    </row>
    <row r="1301" spans="2:12" x14ac:dyDescent="0.2">
      <c r="B1301" s="116" t="s">
        <v>1439</v>
      </c>
      <c r="C1301" s="101" t="s">
        <v>1978</v>
      </c>
      <c r="D1301" s="106">
        <v>4.63</v>
      </c>
      <c r="E1301" s="107">
        <v>0.74329999999999996</v>
      </c>
      <c r="F1301" s="107">
        <v>0.89629999999999999</v>
      </c>
      <c r="G1301" s="103">
        <v>1</v>
      </c>
      <c r="H1301" s="103">
        <v>1</v>
      </c>
      <c r="I1301" s="101" t="s">
        <v>48</v>
      </c>
      <c r="J1301" s="101" t="s">
        <v>60</v>
      </c>
      <c r="K1301" s="102">
        <v>24</v>
      </c>
      <c r="L1301" s="108" t="s">
        <v>1979</v>
      </c>
    </row>
    <row r="1302" spans="2:12" x14ac:dyDescent="0.2">
      <c r="B1302" s="105" t="s">
        <v>1440</v>
      </c>
      <c r="C1302" s="101" t="s">
        <v>1978</v>
      </c>
      <c r="D1302" s="106">
        <v>4.63</v>
      </c>
      <c r="E1302" s="107">
        <v>0.78239999999999998</v>
      </c>
      <c r="F1302" s="107">
        <v>0.94340000000000002</v>
      </c>
      <c r="G1302" s="103">
        <v>1</v>
      </c>
      <c r="H1302" s="103">
        <v>1.52</v>
      </c>
      <c r="I1302" s="101" t="s">
        <v>48</v>
      </c>
      <c r="J1302" s="101" t="s">
        <v>60</v>
      </c>
      <c r="K1302" s="102" t="s">
        <v>1980</v>
      </c>
      <c r="L1302" s="108" t="s">
        <v>1979</v>
      </c>
    </row>
    <row r="1303" spans="2:12" x14ac:dyDescent="0.2">
      <c r="B1303" s="105" t="s">
        <v>1441</v>
      </c>
      <c r="C1303" s="101" t="s">
        <v>1978</v>
      </c>
      <c r="D1303" s="106">
        <v>7.73</v>
      </c>
      <c r="E1303" s="107">
        <v>1.3378000000000001</v>
      </c>
      <c r="F1303" s="107">
        <v>1.6131</v>
      </c>
      <c r="G1303" s="103">
        <v>1</v>
      </c>
      <c r="H1303" s="103">
        <v>2.31</v>
      </c>
      <c r="I1303" s="101" t="s">
        <v>48</v>
      </c>
      <c r="J1303" s="101" t="s">
        <v>60</v>
      </c>
      <c r="K1303" s="102" t="s">
        <v>1980</v>
      </c>
      <c r="L1303" s="108" t="s">
        <v>1979</v>
      </c>
    </row>
    <row r="1304" spans="2:12" x14ac:dyDescent="0.2">
      <c r="B1304" s="109" t="s">
        <v>1442</v>
      </c>
      <c r="C1304" s="110" t="s">
        <v>1978</v>
      </c>
      <c r="D1304" s="111">
        <v>13.34</v>
      </c>
      <c r="E1304" s="112">
        <v>2.7622</v>
      </c>
      <c r="F1304" s="112">
        <v>3.3307000000000002</v>
      </c>
      <c r="G1304" s="113">
        <v>1</v>
      </c>
      <c r="H1304" s="113">
        <v>2.31</v>
      </c>
      <c r="I1304" s="110" t="s">
        <v>48</v>
      </c>
      <c r="J1304" s="110" t="s">
        <v>60</v>
      </c>
      <c r="K1304" s="114" t="s">
        <v>1980</v>
      </c>
      <c r="L1304" s="115" t="s">
        <v>1979</v>
      </c>
    </row>
    <row r="1305" spans="2:12" x14ac:dyDescent="0.2">
      <c r="B1305" s="116" t="s">
        <v>1443</v>
      </c>
      <c r="C1305" s="101" t="s">
        <v>1981</v>
      </c>
      <c r="D1305" s="106">
        <v>4.4000000000000004</v>
      </c>
      <c r="E1305" s="107">
        <v>0.64849999999999997</v>
      </c>
      <c r="F1305" s="107">
        <v>0.78200000000000003</v>
      </c>
      <c r="G1305" s="103">
        <v>1</v>
      </c>
      <c r="H1305" s="103">
        <v>1</v>
      </c>
      <c r="I1305" s="101" t="s">
        <v>48</v>
      </c>
      <c r="J1305" s="101" t="s">
        <v>60</v>
      </c>
      <c r="K1305" s="102" t="s">
        <v>1980</v>
      </c>
      <c r="L1305" s="108" t="s">
        <v>1979</v>
      </c>
    </row>
    <row r="1306" spans="2:12" x14ac:dyDescent="0.2">
      <c r="B1306" s="105" t="s">
        <v>1444</v>
      </c>
      <c r="C1306" s="101" t="s">
        <v>1981</v>
      </c>
      <c r="D1306" s="106">
        <v>4.63</v>
      </c>
      <c r="E1306" s="107">
        <v>0.77200000000000002</v>
      </c>
      <c r="F1306" s="107">
        <v>0.93089999999999995</v>
      </c>
      <c r="G1306" s="103">
        <v>1</v>
      </c>
      <c r="H1306" s="103">
        <v>1.52</v>
      </c>
      <c r="I1306" s="101" t="s">
        <v>48</v>
      </c>
      <c r="J1306" s="101" t="s">
        <v>60</v>
      </c>
      <c r="K1306" s="102" t="s">
        <v>1980</v>
      </c>
      <c r="L1306" s="108" t="s">
        <v>1979</v>
      </c>
    </row>
    <row r="1307" spans="2:12" x14ac:dyDescent="0.2">
      <c r="B1307" s="105" t="s">
        <v>1445</v>
      </c>
      <c r="C1307" s="101" t="s">
        <v>1981</v>
      </c>
      <c r="D1307" s="106">
        <v>6.31</v>
      </c>
      <c r="E1307" s="107">
        <v>1.0649999999999999</v>
      </c>
      <c r="F1307" s="107">
        <v>1.2842</v>
      </c>
      <c r="G1307" s="103">
        <v>1</v>
      </c>
      <c r="H1307" s="103">
        <v>2.31</v>
      </c>
      <c r="I1307" s="101" t="s">
        <v>48</v>
      </c>
      <c r="J1307" s="101" t="s">
        <v>60</v>
      </c>
      <c r="K1307" s="102" t="s">
        <v>1980</v>
      </c>
      <c r="L1307" s="108" t="s">
        <v>1979</v>
      </c>
    </row>
    <row r="1308" spans="2:12" x14ac:dyDescent="0.2">
      <c r="B1308" s="109" t="s">
        <v>1446</v>
      </c>
      <c r="C1308" s="110" t="s">
        <v>1981</v>
      </c>
      <c r="D1308" s="111">
        <v>10.36</v>
      </c>
      <c r="E1308" s="112">
        <v>1.7823</v>
      </c>
      <c r="F1308" s="112">
        <v>2.1490999999999998</v>
      </c>
      <c r="G1308" s="113">
        <v>1</v>
      </c>
      <c r="H1308" s="113">
        <v>2.31</v>
      </c>
      <c r="I1308" s="110" t="s">
        <v>48</v>
      </c>
      <c r="J1308" s="110" t="s">
        <v>60</v>
      </c>
      <c r="K1308" s="114" t="s">
        <v>1980</v>
      </c>
      <c r="L1308" s="115" t="s">
        <v>1979</v>
      </c>
    </row>
    <row r="1309" spans="2:12" x14ac:dyDescent="0.2">
      <c r="B1309" s="116" t="s">
        <v>1447</v>
      </c>
      <c r="C1309" s="101" t="s">
        <v>1982</v>
      </c>
      <c r="D1309" s="106">
        <v>4.82</v>
      </c>
      <c r="E1309" s="107">
        <v>0.7883</v>
      </c>
      <c r="F1309" s="107">
        <v>0.95050000000000001</v>
      </c>
      <c r="G1309" s="103">
        <v>1</v>
      </c>
      <c r="H1309" s="103">
        <v>1</v>
      </c>
      <c r="I1309" s="101" t="s">
        <v>48</v>
      </c>
      <c r="J1309" s="101" t="s">
        <v>60</v>
      </c>
      <c r="K1309" s="102" t="s">
        <v>1980</v>
      </c>
      <c r="L1309" s="108" t="s">
        <v>1979</v>
      </c>
    </row>
    <row r="1310" spans="2:12" x14ac:dyDescent="0.2">
      <c r="B1310" s="105" t="s">
        <v>1448</v>
      </c>
      <c r="C1310" s="101" t="s">
        <v>1982</v>
      </c>
      <c r="D1310" s="106">
        <v>5.03</v>
      </c>
      <c r="E1310" s="107">
        <v>0.83940000000000003</v>
      </c>
      <c r="F1310" s="107">
        <v>1.0122</v>
      </c>
      <c r="G1310" s="103">
        <v>1</v>
      </c>
      <c r="H1310" s="103">
        <v>1.52</v>
      </c>
      <c r="I1310" s="101" t="s">
        <v>48</v>
      </c>
      <c r="J1310" s="101" t="s">
        <v>60</v>
      </c>
      <c r="K1310" s="102" t="s">
        <v>1980</v>
      </c>
      <c r="L1310" s="108" t="s">
        <v>1979</v>
      </c>
    </row>
    <row r="1311" spans="2:12" x14ac:dyDescent="0.2">
      <c r="B1311" s="105" t="s">
        <v>1449</v>
      </c>
      <c r="C1311" s="101" t="s">
        <v>1982</v>
      </c>
      <c r="D1311" s="106">
        <v>6.93</v>
      </c>
      <c r="E1311" s="107">
        <v>1.1093999999999999</v>
      </c>
      <c r="F1311" s="107">
        <v>1.3376999999999999</v>
      </c>
      <c r="G1311" s="103">
        <v>1</v>
      </c>
      <c r="H1311" s="103">
        <v>2.31</v>
      </c>
      <c r="I1311" s="101" t="s">
        <v>48</v>
      </c>
      <c r="J1311" s="101" t="s">
        <v>60</v>
      </c>
      <c r="K1311" s="102" t="s">
        <v>1980</v>
      </c>
      <c r="L1311" s="108" t="s">
        <v>1979</v>
      </c>
    </row>
    <row r="1312" spans="2:12" x14ac:dyDescent="0.2">
      <c r="B1312" s="109" t="s">
        <v>1450</v>
      </c>
      <c r="C1312" s="110" t="s">
        <v>1982</v>
      </c>
      <c r="D1312" s="111">
        <v>8.49</v>
      </c>
      <c r="E1312" s="112">
        <v>1.6424000000000001</v>
      </c>
      <c r="F1312" s="112">
        <v>1.9803999999999999</v>
      </c>
      <c r="G1312" s="113">
        <v>1</v>
      </c>
      <c r="H1312" s="113">
        <v>2.31</v>
      </c>
      <c r="I1312" s="110" t="s">
        <v>48</v>
      </c>
      <c r="J1312" s="110" t="s">
        <v>60</v>
      </c>
      <c r="K1312" s="114" t="s">
        <v>1980</v>
      </c>
      <c r="L1312" s="115" t="s">
        <v>1979</v>
      </c>
    </row>
    <row r="1313" spans="2:12" x14ac:dyDescent="0.2">
      <c r="B1313" s="116" t="s">
        <v>1451</v>
      </c>
      <c r="C1313" s="101" t="s">
        <v>1983</v>
      </c>
      <c r="D1313" s="106">
        <v>3.29</v>
      </c>
      <c r="E1313" s="107">
        <v>0.58889999999999998</v>
      </c>
      <c r="F1313" s="107">
        <v>0.71009999999999995</v>
      </c>
      <c r="G1313" s="103">
        <v>1</v>
      </c>
      <c r="H1313" s="103">
        <v>1</v>
      </c>
      <c r="I1313" s="101" t="s">
        <v>48</v>
      </c>
      <c r="J1313" s="101" t="s">
        <v>60</v>
      </c>
      <c r="K1313" s="102" t="s">
        <v>1980</v>
      </c>
      <c r="L1313" s="108" t="s">
        <v>1979</v>
      </c>
    </row>
    <row r="1314" spans="2:12" x14ac:dyDescent="0.2">
      <c r="B1314" s="105" t="s">
        <v>1452</v>
      </c>
      <c r="C1314" s="101" t="s">
        <v>1983</v>
      </c>
      <c r="D1314" s="106">
        <v>4.13</v>
      </c>
      <c r="E1314" s="107">
        <v>0.72250000000000003</v>
      </c>
      <c r="F1314" s="107">
        <v>0.87119999999999997</v>
      </c>
      <c r="G1314" s="103">
        <v>1</v>
      </c>
      <c r="H1314" s="103">
        <v>1.52</v>
      </c>
      <c r="I1314" s="101" t="s">
        <v>48</v>
      </c>
      <c r="J1314" s="101" t="s">
        <v>60</v>
      </c>
      <c r="K1314" s="102" t="s">
        <v>1980</v>
      </c>
      <c r="L1314" s="108" t="s">
        <v>1979</v>
      </c>
    </row>
    <row r="1315" spans="2:12" x14ac:dyDescent="0.2">
      <c r="B1315" s="105" t="s">
        <v>1453</v>
      </c>
      <c r="C1315" s="101" t="s">
        <v>1983</v>
      </c>
      <c r="D1315" s="106">
        <v>5.78</v>
      </c>
      <c r="E1315" s="107">
        <v>1.0109999999999999</v>
      </c>
      <c r="F1315" s="107">
        <v>1.2191000000000001</v>
      </c>
      <c r="G1315" s="103">
        <v>1</v>
      </c>
      <c r="H1315" s="103">
        <v>2.31</v>
      </c>
      <c r="I1315" s="101" t="s">
        <v>48</v>
      </c>
      <c r="J1315" s="101" t="s">
        <v>60</v>
      </c>
      <c r="K1315" s="102" t="s">
        <v>1980</v>
      </c>
      <c r="L1315" s="108" t="s">
        <v>1979</v>
      </c>
    </row>
    <row r="1316" spans="2:12" x14ac:dyDescent="0.2">
      <c r="B1316" s="109" t="s">
        <v>1454</v>
      </c>
      <c r="C1316" s="110" t="s">
        <v>1983</v>
      </c>
      <c r="D1316" s="111">
        <v>8.25</v>
      </c>
      <c r="E1316" s="112">
        <v>1.5926</v>
      </c>
      <c r="F1316" s="112">
        <v>1.9204000000000001</v>
      </c>
      <c r="G1316" s="113">
        <v>1</v>
      </c>
      <c r="H1316" s="113">
        <v>2.31</v>
      </c>
      <c r="I1316" s="110" t="s">
        <v>48</v>
      </c>
      <c r="J1316" s="110" t="s">
        <v>60</v>
      </c>
      <c r="K1316" s="114" t="s">
        <v>1980</v>
      </c>
      <c r="L1316" s="115" t="s">
        <v>1979</v>
      </c>
    </row>
    <row r="1317" spans="2:12" x14ac:dyDescent="0.2">
      <c r="B1317" s="116" t="s">
        <v>1455</v>
      </c>
      <c r="C1317" s="101" t="s">
        <v>1456</v>
      </c>
      <c r="D1317" s="106">
        <v>6.25</v>
      </c>
      <c r="E1317" s="107">
        <v>2.2526999999999999</v>
      </c>
      <c r="F1317" s="107">
        <v>2.7162999999999999</v>
      </c>
      <c r="G1317" s="103">
        <v>1</v>
      </c>
      <c r="H1317" s="103">
        <v>1</v>
      </c>
      <c r="I1317" s="101" t="s">
        <v>48</v>
      </c>
      <c r="J1317" s="101" t="s">
        <v>60</v>
      </c>
      <c r="K1317" s="102" t="s">
        <v>1984</v>
      </c>
      <c r="L1317" s="108" t="s">
        <v>1985</v>
      </c>
    </row>
    <row r="1318" spans="2:12" x14ac:dyDescent="0.2">
      <c r="B1318" s="105" t="s">
        <v>1457</v>
      </c>
      <c r="C1318" s="101" t="s">
        <v>1456</v>
      </c>
      <c r="D1318" s="106">
        <v>6.35</v>
      </c>
      <c r="E1318" s="107">
        <v>2.3712</v>
      </c>
      <c r="F1318" s="107">
        <v>2.8592</v>
      </c>
      <c r="G1318" s="103">
        <v>1</v>
      </c>
      <c r="H1318" s="103">
        <v>1.52</v>
      </c>
      <c r="I1318" s="101" t="s">
        <v>48</v>
      </c>
      <c r="J1318" s="101" t="s">
        <v>60</v>
      </c>
      <c r="K1318" s="102" t="s">
        <v>1984</v>
      </c>
      <c r="L1318" s="108" t="s">
        <v>1985</v>
      </c>
    </row>
    <row r="1319" spans="2:12" x14ac:dyDescent="0.2">
      <c r="B1319" s="105" t="s">
        <v>1458</v>
      </c>
      <c r="C1319" s="101" t="s">
        <v>1456</v>
      </c>
      <c r="D1319" s="106">
        <v>11.4</v>
      </c>
      <c r="E1319" s="107">
        <v>4.1295999999999999</v>
      </c>
      <c r="F1319" s="107">
        <v>4.9794999999999998</v>
      </c>
      <c r="G1319" s="103">
        <v>1</v>
      </c>
      <c r="H1319" s="103">
        <v>2.31</v>
      </c>
      <c r="I1319" s="101" t="s">
        <v>48</v>
      </c>
      <c r="J1319" s="101" t="s">
        <v>60</v>
      </c>
      <c r="K1319" s="102" t="s">
        <v>1984</v>
      </c>
      <c r="L1319" s="108" t="s">
        <v>1985</v>
      </c>
    </row>
    <row r="1320" spans="2:12" x14ac:dyDescent="0.2">
      <c r="B1320" s="109" t="s">
        <v>1459</v>
      </c>
      <c r="C1320" s="110" t="s">
        <v>1456</v>
      </c>
      <c r="D1320" s="111">
        <v>16.52</v>
      </c>
      <c r="E1320" s="112">
        <v>6.1581999999999999</v>
      </c>
      <c r="F1320" s="112">
        <v>7.4256000000000002</v>
      </c>
      <c r="G1320" s="113">
        <v>1</v>
      </c>
      <c r="H1320" s="113">
        <v>2.31</v>
      </c>
      <c r="I1320" s="110" t="s">
        <v>48</v>
      </c>
      <c r="J1320" s="110" t="s">
        <v>60</v>
      </c>
      <c r="K1320" s="114" t="s">
        <v>1984</v>
      </c>
      <c r="L1320" s="115" t="s">
        <v>1985</v>
      </c>
    </row>
    <row r="1321" spans="2:12" x14ac:dyDescent="0.2">
      <c r="B1321" s="116" t="s">
        <v>1460</v>
      </c>
      <c r="C1321" s="101" t="s">
        <v>1986</v>
      </c>
      <c r="D1321" s="106">
        <v>5.58</v>
      </c>
      <c r="E1321" s="107">
        <v>1.5840000000000001</v>
      </c>
      <c r="F1321" s="107">
        <v>1.91</v>
      </c>
      <c r="G1321" s="103">
        <v>1</v>
      </c>
      <c r="H1321" s="103">
        <v>1</v>
      </c>
      <c r="I1321" s="101" t="s">
        <v>48</v>
      </c>
      <c r="J1321" s="101" t="s">
        <v>60</v>
      </c>
      <c r="K1321" s="102" t="s">
        <v>1984</v>
      </c>
      <c r="L1321" s="108" t="s">
        <v>1985</v>
      </c>
    </row>
    <row r="1322" spans="2:12" x14ac:dyDescent="0.2">
      <c r="B1322" s="105" t="s">
        <v>1461</v>
      </c>
      <c r="C1322" s="101" t="s">
        <v>1986</v>
      </c>
      <c r="D1322" s="106">
        <v>5.87</v>
      </c>
      <c r="E1322" s="107">
        <v>1.9562999999999999</v>
      </c>
      <c r="F1322" s="107">
        <v>2.3589000000000002</v>
      </c>
      <c r="G1322" s="103">
        <v>1</v>
      </c>
      <c r="H1322" s="103">
        <v>1.52</v>
      </c>
      <c r="I1322" s="101" t="s">
        <v>48</v>
      </c>
      <c r="J1322" s="101" t="s">
        <v>60</v>
      </c>
      <c r="K1322" s="102" t="s">
        <v>1984</v>
      </c>
      <c r="L1322" s="108" t="s">
        <v>1985</v>
      </c>
    </row>
    <row r="1323" spans="2:12" x14ac:dyDescent="0.2">
      <c r="B1323" s="105" t="s">
        <v>1462</v>
      </c>
      <c r="C1323" s="101" t="s">
        <v>1986</v>
      </c>
      <c r="D1323" s="106">
        <v>7.79</v>
      </c>
      <c r="E1323" s="107">
        <v>2.6810999999999998</v>
      </c>
      <c r="F1323" s="107">
        <v>3.2328999999999999</v>
      </c>
      <c r="G1323" s="103">
        <v>1</v>
      </c>
      <c r="H1323" s="103">
        <v>2.31</v>
      </c>
      <c r="I1323" s="101" t="s">
        <v>48</v>
      </c>
      <c r="J1323" s="101" t="s">
        <v>60</v>
      </c>
      <c r="K1323" s="102" t="s">
        <v>1984</v>
      </c>
      <c r="L1323" s="108" t="s">
        <v>1985</v>
      </c>
    </row>
    <row r="1324" spans="2:12" x14ac:dyDescent="0.2">
      <c r="B1324" s="109" t="s">
        <v>1463</v>
      </c>
      <c r="C1324" s="110" t="s">
        <v>1986</v>
      </c>
      <c r="D1324" s="111">
        <v>14.53</v>
      </c>
      <c r="E1324" s="112">
        <v>5.7754000000000003</v>
      </c>
      <c r="F1324" s="112">
        <v>6.9640000000000004</v>
      </c>
      <c r="G1324" s="113">
        <v>1</v>
      </c>
      <c r="H1324" s="113">
        <v>2.31</v>
      </c>
      <c r="I1324" s="110" t="s">
        <v>48</v>
      </c>
      <c r="J1324" s="110" t="s">
        <v>60</v>
      </c>
      <c r="K1324" s="114" t="s">
        <v>1984</v>
      </c>
      <c r="L1324" s="115" t="s">
        <v>1985</v>
      </c>
    </row>
    <row r="1325" spans="2:12" x14ac:dyDescent="0.2">
      <c r="B1325" s="116" t="s">
        <v>1464</v>
      </c>
      <c r="C1325" s="101" t="s">
        <v>1987</v>
      </c>
      <c r="D1325" s="106">
        <v>4.8899999999999997</v>
      </c>
      <c r="E1325" s="107">
        <v>1.8220000000000001</v>
      </c>
      <c r="F1325" s="107">
        <v>2.1970000000000001</v>
      </c>
      <c r="G1325" s="103">
        <v>1</v>
      </c>
      <c r="H1325" s="103">
        <v>1</v>
      </c>
      <c r="I1325" s="101" t="s">
        <v>48</v>
      </c>
      <c r="J1325" s="101" t="s">
        <v>60</v>
      </c>
      <c r="K1325" s="102" t="s">
        <v>1984</v>
      </c>
      <c r="L1325" s="108" t="s">
        <v>1985</v>
      </c>
    </row>
    <row r="1326" spans="2:12" x14ac:dyDescent="0.2">
      <c r="B1326" s="105" t="s">
        <v>1465</v>
      </c>
      <c r="C1326" s="101" t="s">
        <v>1987</v>
      </c>
      <c r="D1326" s="106">
        <v>5.15</v>
      </c>
      <c r="E1326" s="107">
        <v>1.9177999999999999</v>
      </c>
      <c r="F1326" s="107">
        <v>2.3125</v>
      </c>
      <c r="G1326" s="103">
        <v>1</v>
      </c>
      <c r="H1326" s="103">
        <v>1.52</v>
      </c>
      <c r="I1326" s="101" t="s">
        <v>48</v>
      </c>
      <c r="J1326" s="101" t="s">
        <v>60</v>
      </c>
      <c r="K1326" s="102" t="s">
        <v>1984</v>
      </c>
      <c r="L1326" s="108" t="s">
        <v>1985</v>
      </c>
    </row>
    <row r="1327" spans="2:12" x14ac:dyDescent="0.2">
      <c r="B1327" s="105" t="s">
        <v>1466</v>
      </c>
      <c r="C1327" s="101" t="s">
        <v>1987</v>
      </c>
      <c r="D1327" s="106">
        <v>8.59</v>
      </c>
      <c r="E1327" s="107">
        <v>3.0952000000000002</v>
      </c>
      <c r="F1327" s="107">
        <v>3.7322000000000002</v>
      </c>
      <c r="G1327" s="103">
        <v>1</v>
      </c>
      <c r="H1327" s="103">
        <v>2.31</v>
      </c>
      <c r="I1327" s="101" t="s">
        <v>48</v>
      </c>
      <c r="J1327" s="101" t="s">
        <v>60</v>
      </c>
      <c r="K1327" s="102" t="s">
        <v>1984</v>
      </c>
      <c r="L1327" s="108" t="s">
        <v>1985</v>
      </c>
    </row>
    <row r="1328" spans="2:12" x14ac:dyDescent="0.2">
      <c r="B1328" s="109" t="s">
        <v>1467</v>
      </c>
      <c r="C1328" s="110" t="s">
        <v>1987</v>
      </c>
      <c r="D1328" s="111">
        <v>15.23</v>
      </c>
      <c r="E1328" s="112">
        <v>5.4009</v>
      </c>
      <c r="F1328" s="112">
        <v>6.5124000000000004</v>
      </c>
      <c r="G1328" s="113">
        <v>1</v>
      </c>
      <c r="H1328" s="113">
        <v>2.31</v>
      </c>
      <c r="I1328" s="110" t="s">
        <v>48</v>
      </c>
      <c r="J1328" s="110" t="s">
        <v>60</v>
      </c>
      <c r="K1328" s="114" t="s">
        <v>1984</v>
      </c>
      <c r="L1328" s="115" t="s">
        <v>1985</v>
      </c>
    </row>
    <row r="1329" spans="2:12" x14ac:dyDescent="0.2">
      <c r="B1329" s="116" t="s">
        <v>1468</v>
      </c>
      <c r="C1329" s="101" t="s">
        <v>1988</v>
      </c>
      <c r="D1329" s="106">
        <v>2.75</v>
      </c>
      <c r="E1329" s="107">
        <v>0.75019999999999998</v>
      </c>
      <c r="F1329" s="107">
        <v>0.90459999999999996</v>
      </c>
      <c r="G1329" s="103">
        <v>1</v>
      </c>
      <c r="H1329" s="103">
        <v>1</v>
      </c>
      <c r="I1329" s="101" t="s">
        <v>48</v>
      </c>
      <c r="J1329" s="101" t="s">
        <v>60</v>
      </c>
      <c r="K1329" s="102" t="s">
        <v>1984</v>
      </c>
      <c r="L1329" s="108" t="s">
        <v>1985</v>
      </c>
    </row>
    <row r="1330" spans="2:12" x14ac:dyDescent="0.2">
      <c r="B1330" s="105" t="s">
        <v>1469</v>
      </c>
      <c r="C1330" s="101" t="s">
        <v>1988</v>
      </c>
      <c r="D1330" s="106">
        <v>3.53</v>
      </c>
      <c r="E1330" s="107">
        <v>0.87470000000000003</v>
      </c>
      <c r="F1330" s="107">
        <v>1.0547</v>
      </c>
      <c r="G1330" s="103">
        <v>1</v>
      </c>
      <c r="H1330" s="103">
        <v>1.52</v>
      </c>
      <c r="I1330" s="101" t="s">
        <v>48</v>
      </c>
      <c r="J1330" s="101" t="s">
        <v>60</v>
      </c>
      <c r="K1330" s="102" t="s">
        <v>1984</v>
      </c>
      <c r="L1330" s="108" t="s">
        <v>1985</v>
      </c>
    </row>
    <row r="1331" spans="2:12" x14ac:dyDescent="0.2">
      <c r="B1331" s="105" t="s">
        <v>1470</v>
      </c>
      <c r="C1331" s="101" t="s">
        <v>1988</v>
      </c>
      <c r="D1331" s="106">
        <v>5.83</v>
      </c>
      <c r="E1331" s="107">
        <v>1.4300999999999999</v>
      </c>
      <c r="F1331" s="107">
        <v>1.7243999999999999</v>
      </c>
      <c r="G1331" s="103">
        <v>1</v>
      </c>
      <c r="H1331" s="103">
        <v>2.31</v>
      </c>
      <c r="I1331" s="101" t="s">
        <v>48</v>
      </c>
      <c r="J1331" s="101" t="s">
        <v>60</v>
      </c>
      <c r="K1331" s="102" t="s">
        <v>1984</v>
      </c>
      <c r="L1331" s="108" t="s">
        <v>1985</v>
      </c>
    </row>
    <row r="1332" spans="2:12" x14ac:dyDescent="0.2">
      <c r="B1332" s="109" t="s">
        <v>1471</v>
      </c>
      <c r="C1332" s="110" t="s">
        <v>1988</v>
      </c>
      <c r="D1332" s="111">
        <v>9.8699999999999992</v>
      </c>
      <c r="E1332" s="112">
        <v>2.8592</v>
      </c>
      <c r="F1332" s="112">
        <v>3.4476</v>
      </c>
      <c r="G1332" s="113">
        <v>1</v>
      </c>
      <c r="H1332" s="113">
        <v>2.31</v>
      </c>
      <c r="I1332" s="110" t="s">
        <v>48</v>
      </c>
      <c r="J1332" s="110" t="s">
        <v>60</v>
      </c>
      <c r="K1332" s="114" t="s">
        <v>1984</v>
      </c>
      <c r="L1332" s="115" t="s">
        <v>1985</v>
      </c>
    </row>
    <row r="1333" spans="2:12" x14ac:dyDescent="0.2">
      <c r="B1333" s="116" t="s">
        <v>1472</v>
      </c>
      <c r="C1333" s="101" t="s">
        <v>1989</v>
      </c>
      <c r="D1333" s="106">
        <v>2.85</v>
      </c>
      <c r="E1333" s="107">
        <v>1.3520000000000001</v>
      </c>
      <c r="F1333" s="107">
        <v>1.6302000000000001</v>
      </c>
      <c r="G1333" s="103">
        <v>1</v>
      </c>
      <c r="H1333" s="103">
        <v>1</v>
      </c>
      <c r="I1333" s="101" t="s">
        <v>48</v>
      </c>
      <c r="J1333" s="101" t="s">
        <v>60</v>
      </c>
      <c r="K1333" s="102" t="s">
        <v>1696</v>
      </c>
      <c r="L1333" s="108" t="s">
        <v>1990</v>
      </c>
    </row>
    <row r="1334" spans="2:12" x14ac:dyDescent="0.2">
      <c r="B1334" s="105" t="s">
        <v>1473</v>
      </c>
      <c r="C1334" s="101" t="s">
        <v>1989</v>
      </c>
      <c r="D1334" s="106">
        <v>5.51</v>
      </c>
      <c r="E1334" s="107">
        <v>1.7901</v>
      </c>
      <c r="F1334" s="107">
        <v>2.1585000000000001</v>
      </c>
      <c r="G1334" s="103">
        <v>1</v>
      </c>
      <c r="H1334" s="103">
        <v>1.52</v>
      </c>
      <c r="I1334" s="101" t="s">
        <v>48</v>
      </c>
      <c r="J1334" s="101" t="s">
        <v>60</v>
      </c>
      <c r="K1334" s="102" t="s">
        <v>1696</v>
      </c>
      <c r="L1334" s="108" t="s">
        <v>1990</v>
      </c>
    </row>
    <row r="1335" spans="2:12" x14ac:dyDescent="0.2">
      <c r="B1335" s="105" t="s">
        <v>1474</v>
      </c>
      <c r="C1335" s="101" t="s">
        <v>1989</v>
      </c>
      <c r="D1335" s="106">
        <v>10.81</v>
      </c>
      <c r="E1335" s="107">
        <v>2.7366000000000001</v>
      </c>
      <c r="F1335" s="107">
        <v>3.2997999999999998</v>
      </c>
      <c r="G1335" s="103">
        <v>1</v>
      </c>
      <c r="H1335" s="103">
        <v>2.31</v>
      </c>
      <c r="I1335" s="101" t="s">
        <v>48</v>
      </c>
      <c r="J1335" s="101" t="s">
        <v>60</v>
      </c>
      <c r="K1335" s="102" t="s">
        <v>1696</v>
      </c>
      <c r="L1335" s="108" t="s">
        <v>1990</v>
      </c>
    </row>
    <row r="1336" spans="2:12" x14ac:dyDescent="0.2">
      <c r="B1336" s="109" t="s">
        <v>1475</v>
      </c>
      <c r="C1336" s="110" t="s">
        <v>1989</v>
      </c>
      <c r="D1336" s="111">
        <v>19.47</v>
      </c>
      <c r="E1336" s="112">
        <v>5.0759999999999996</v>
      </c>
      <c r="F1336" s="112">
        <v>6.1207000000000003</v>
      </c>
      <c r="G1336" s="113">
        <v>1</v>
      </c>
      <c r="H1336" s="113">
        <v>2.31</v>
      </c>
      <c r="I1336" s="110" t="s">
        <v>48</v>
      </c>
      <c r="J1336" s="110" t="s">
        <v>60</v>
      </c>
      <c r="K1336" s="114" t="s">
        <v>1696</v>
      </c>
      <c r="L1336" s="115" t="s">
        <v>1990</v>
      </c>
    </row>
    <row r="1337" spans="2:12" x14ac:dyDescent="0.2">
      <c r="B1337" s="116" t="s">
        <v>1476</v>
      </c>
      <c r="C1337" s="101" t="s">
        <v>1991</v>
      </c>
      <c r="D1337" s="106">
        <v>2.8</v>
      </c>
      <c r="E1337" s="107">
        <v>1.0330999999999999</v>
      </c>
      <c r="F1337" s="107">
        <v>1.2457</v>
      </c>
      <c r="G1337" s="103">
        <v>1</v>
      </c>
      <c r="H1337" s="103">
        <v>1</v>
      </c>
      <c r="I1337" s="101" t="s">
        <v>48</v>
      </c>
      <c r="J1337" s="101" t="s">
        <v>60</v>
      </c>
      <c r="K1337" s="102" t="s">
        <v>1696</v>
      </c>
      <c r="L1337" s="108" t="s">
        <v>1990</v>
      </c>
    </row>
    <row r="1338" spans="2:12" x14ac:dyDescent="0.2">
      <c r="B1338" s="105" t="s">
        <v>1477</v>
      </c>
      <c r="C1338" s="101" t="s">
        <v>1991</v>
      </c>
      <c r="D1338" s="106">
        <v>5.44</v>
      </c>
      <c r="E1338" s="107">
        <v>1.3831</v>
      </c>
      <c r="F1338" s="107">
        <v>1.6677</v>
      </c>
      <c r="G1338" s="103">
        <v>1</v>
      </c>
      <c r="H1338" s="103">
        <v>1.52</v>
      </c>
      <c r="I1338" s="101" t="s">
        <v>48</v>
      </c>
      <c r="J1338" s="101" t="s">
        <v>60</v>
      </c>
      <c r="K1338" s="102" t="s">
        <v>1696</v>
      </c>
      <c r="L1338" s="108" t="s">
        <v>1990</v>
      </c>
    </row>
    <row r="1339" spans="2:12" x14ac:dyDescent="0.2">
      <c r="B1339" s="105" t="s">
        <v>1478</v>
      </c>
      <c r="C1339" s="101" t="s">
        <v>1991</v>
      </c>
      <c r="D1339" s="106">
        <v>9.51</v>
      </c>
      <c r="E1339" s="107">
        <v>2.0941999999999998</v>
      </c>
      <c r="F1339" s="107">
        <v>2.5251999999999999</v>
      </c>
      <c r="G1339" s="103">
        <v>1</v>
      </c>
      <c r="H1339" s="103">
        <v>2.31</v>
      </c>
      <c r="I1339" s="101" t="s">
        <v>48</v>
      </c>
      <c r="J1339" s="101" t="s">
        <v>60</v>
      </c>
      <c r="K1339" s="102" t="s">
        <v>1696</v>
      </c>
      <c r="L1339" s="108" t="s">
        <v>1990</v>
      </c>
    </row>
    <row r="1340" spans="2:12" x14ac:dyDescent="0.2">
      <c r="B1340" s="109" t="s">
        <v>1479</v>
      </c>
      <c r="C1340" s="110" t="s">
        <v>1991</v>
      </c>
      <c r="D1340" s="111">
        <v>16.72</v>
      </c>
      <c r="E1340" s="112">
        <v>3.8096999999999999</v>
      </c>
      <c r="F1340" s="112">
        <v>4.5937000000000001</v>
      </c>
      <c r="G1340" s="113">
        <v>1</v>
      </c>
      <c r="H1340" s="113">
        <v>2.31</v>
      </c>
      <c r="I1340" s="110" t="s">
        <v>48</v>
      </c>
      <c r="J1340" s="110" t="s">
        <v>60</v>
      </c>
      <c r="K1340" s="114" t="s">
        <v>1696</v>
      </c>
      <c r="L1340" s="115" t="s">
        <v>1990</v>
      </c>
    </row>
    <row r="1341" spans="2:12" x14ac:dyDescent="0.2">
      <c r="B1341" s="116" t="s">
        <v>1480</v>
      </c>
      <c r="C1341" s="101" t="s">
        <v>1992</v>
      </c>
      <c r="D1341" s="106">
        <v>3.05</v>
      </c>
      <c r="E1341" s="107">
        <v>0.86180000000000001</v>
      </c>
      <c r="F1341" s="107">
        <v>1.0391999999999999</v>
      </c>
      <c r="G1341" s="103">
        <v>1</v>
      </c>
      <c r="H1341" s="103">
        <v>1</v>
      </c>
      <c r="I1341" s="101" t="s">
        <v>48</v>
      </c>
      <c r="J1341" s="101" t="s">
        <v>60</v>
      </c>
      <c r="K1341" s="102" t="s">
        <v>1696</v>
      </c>
      <c r="L1341" s="108" t="s">
        <v>1990</v>
      </c>
    </row>
    <row r="1342" spans="2:12" x14ac:dyDescent="0.2">
      <c r="B1342" s="105" t="s">
        <v>1481</v>
      </c>
      <c r="C1342" s="101" t="s">
        <v>1992</v>
      </c>
      <c r="D1342" s="106">
        <v>4.95</v>
      </c>
      <c r="E1342" s="107">
        <v>1.151</v>
      </c>
      <c r="F1342" s="107">
        <v>1.3878999999999999</v>
      </c>
      <c r="G1342" s="103">
        <v>1</v>
      </c>
      <c r="H1342" s="103">
        <v>1.52</v>
      </c>
      <c r="I1342" s="101" t="s">
        <v>48</v>
      </c>
      <c r="J1342" s="101" t="s">
        <v>60</v>
      </c>
      <c r="K1342" s="102" t="s">
        <v>1696</v>
      </c>
      <c r="L1342" s="108" t="s">
        <v>1990</v>
      </c>
    </row>
    <row r="1343" spans="2:12" x14ac:dyDescent="0.2">
      <c r="B1343" s="105" t="s">
        <v>1482</v>
      </c>
      <c r="C1343" s="101" t="s">
        <v>1992</v>
      </c>
      <c r="D1343" s="106">
        <v>9.1300000000000008</v>
      </c>
      <c r="E1343" s="107">
        <v>1.8527</v>
      </c>
      <c r="F1343" s="107">
        <v>2.234</v>
      </c>
      <c r="G1343" s="103">
        <v>1</v>
      </c>
      <c r="H1343" s="103">
        <v>2.31</v>
      </c>
      <c r="I1343" s="101" t="s">
        <v>48</v>
      </c>
      <c r="J1343" s="101" t="s">
        <v>60</v>
      </c>
      <c r="K1343" s="102" t="s">
        <v>1696</v>
      </c>
      <c r="L1343" s="108" t="s">
        <v>1990</v>
      </c>
    </row>
    <row r="1344" spans="2:12" x14ac:dyDescent="0.2">
      <c r="B1344" s="117" t="s">
        <v>1483</v>
      </c>
      <c r="C1344" s="118" t="s">
        <v>1992</v>
      </c>
      <c r="D1344" s="119">
        <v>16.34</v>
      </c>
      <c r="E1344" s="120">
        <v>3.5577999999999999</v>
      </c>
      <c r="F1344" s="120">
        <v>4.29</v>
      </c>
      <c r="G1344" s="121">
        <v>1</v>
      </c>
      <c r="H1344" s="121">
        <v>2.31</v>
      </c>
      <c r="I1344" s="118" t="s">
        <v>48</v>
      </c>
      <c r="J1344" s="118" t="s">
        <v>60</v>
      </c>
      <c r="K1344" s="122" t="s">
        <v>1696</v>
      </c>
      <c r="L1344" s="123" t="s">
        <v>1990</v>
      </c>
    </row>
    <row r="1345" spans="2:12" x14ac:dyDescent="0.2">
      <c r="B1345" s="105" t="s">
        <v>1484</v>
      </c>
      <c r="C1345" s="101" t="s">
        <v>1485</v>
      </c>
      <c r="D1345" s="106">
        <v>0</v>
      </c>
      <c r="E1345" s="107">
        <v>0</v>
      </c>
      <c r="F1345" s="107">
        <v>0</v>
      </c>
      <c r="G1345" s="103">
        <v>1</v>
      </c>
      <c r="H1345" s="103">
        <v>1</v>
      </c>
      <c r="I1345" s="101" t="s">
        <v>1486</v>
      </c>
      <c r="J1345" s="101" t="s">
        <v>1486</v>
      </c>
      <c r="K1345" s="102" t="s">
        <v>1696</v>
      </c>
      <c r="L1345" s="108" t="s">
        <v>1696</v>
      </c>
    </row>
    <row r="1346" spans="2:12" x14ac:dyDescent="0.2">
      <c r="B1346" s="124" t="s">
        <v>1487</v>
      </c>
      <c r="C1346" s="125" t="s">
        <v>1488</v>
      </c>
      <c r="D1346" s="126">
        <v>0</v>
      </c>
      <c r="E1346" s="127">
        <v>0</v>
      </c>
      <c r="F1346" s="127">
        <v>0</v>
      </c>
      <c r="G1346" s="128">
        <v>1</v>
      </c>
      <c r="H1346" s="128">
        <v>1</v>
      </c>
      <c r="I1346" s="125" t="s">
        <v>1486</v>
      </c>
      <c r="J1346" s="125" t="s">
        <v>1486</v>
      </c>
      <c r="K1346" s="129" t="s">
        <v>1696</v>
      </c>
      <c r="L1346" s="130" t="s">
        <v>1696</v>
      </c>
    </row>
    <row r="1347" spans="2:12" x14ac:dyDescent="0.2">
      <c r="B1347" s="131"/>
    </row>
    <row r="1348" spans="2:12" x14ac:dyDescent="0.2">
      <c r="B1348" s="131"/>
    </row>
    <row r="1349" spans="2:12" x14ac:dyDescent="0.2">
      <c r="B1349" s="131"/>
    </row>
    <row r="1350" spans="2:12" x14ac:dyDescent="0.2">
      <c r="B1350" s="131"/>
    </row>
    <row r="1351" spans="2:12" x14ac:dyDescent="0.2">
      <c r="B1351" s="131"/>
    </row>
    <row r="1352" spans="2:12" x14ac:dyDescent="0.2">
      <c r="B1352" s="131"/>
    </row>
  </sheetData>
  <sheetProtection algorithmName="SHA-512" hashValue="vIfGshYY47QUyMLRDnzXkYZ5DS5U23bdH/DqkspcVWPy5rqxv9dqmFaFmekGZLgChfPpkBLqiZYuX8jqe6pYDg==" saltValue="cEwyQpiSMEc+I4y60//oPw==" spinCount="100000" sheet="1" objects="1" scenarios="1"/>
  <mergeCells count="3">
    <mergeCell ref="B5:L5"/>
    <mergeCell ref="B6:L6"/>
    <mergeCell ref="B7:L7"/>
  </mergeCells>
  <pageMargins left="0.7" right="0.7" top="0.75" bottom="0.75" header="0.3" footer="0.3"/>
  <pageSetup scale="2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81D60-15FA-4714-8383-DDB87947BC6B}">
  <sheetPr>
    <tabColor theme="4" tint="-0.499984740745262"/>
  </sheetPr>
  <dimension ref="B2:L15"/>
  <sheetViews>
    <sheetView zoomScaleNormal="100" workbookViewId="0"/>
  </sheetViews>
  <sheetFormatPr defaultColWidth="9.28515625" defaultRowHeight="12.75" x14ac:dyDescent="0.2"/>
  <cols>
    <col min="1" max="1" width="2.7109375" style="12" customWidth="1"/>
    <col min="2" max="2" width="10.42578125" style="12" customWidth="1"/>
    <col min="3" max="3" width="11.28515625" style="12" bestFit="1" customWidth="1"/>
    <col min="4" max="4" width="55.140625" style="12" bestFit="1" customWidth="1"/>
    <col min="5" max="5" width="13.5703125" style="12" customWidth="1"/>
    <col min="6" max="6" width="15.28515625" style="12" customWidth="1"/>
    <col min="7" max="7" width="12" style="12" customWidth="1"/>
    <col min="8" max="8" width="25.7109375" style="12" bestFit="1" customWidth="1"/>
    <col min="9" max="10" width="25.7109375" style="12" customWidth="1"/>
    <col min="11" max="11" width="14.28515625" style="12" customWidth="1"/>
    <col min="12" max="12" width="16.28515625" style="12" customWidth="1"/>
    <col min="13" max="16384" width="9.28515625" style="12"/>
  </cols>
  <sheetData>
    <row r="2" spans="2:12" s="132" customFormat="1" ht="26.25" customHeight="1" x14ac:dyDescent="0.2">
      <c r="B2" s="184" t="s">
        <v>1507</v>
      </c>
      <c r="C2" s="271"/>
      <c r="D2" s="271"/>
      <c r="E2" s="271"/>
      <c r="F2" s="271"/>
      <c r="G2" s="271"/>
      <c r="H2" s="271"/>
      <c r="I2" s="271"/>
      <c r="J2" s="271"/>
      <c r="K2" s="271"/>
      <c r="L2" s="271"/>
    </row>
    <row r="3" spans="2:12" s="132" customFormat="1" ht="26.25" x14ac:dyDescent="0.2">
      <c r="B3" s="198" t="s">
        <v>1682</v>
      </c>
      <c r="C3" s="199"/>
      <c r="D3" s="199"/>
      <c r="E3" s="199"/>
      <c r="F3" s="199"/>
      <c r="G3" s="199"/>
      <c r="H3" s="199"/>
      <c r="I3" s="199"/>
      <c r="J3" s="199"/>
      <c r="K3" s="199"/>
      <c r="L3" s="199"/>
    </row>
    <row r="4" spans="2:12" s="132" customFormat="1" ht="15.75" x14ac:dyDescent="0.2">
      <c r="B4" s="253" t="s">
        <v>3</v>
      </c>
      <c r="C4" s="254"/>
      <c r="D4" s="254"/>
      <c r="E4" s="254"/>
      <c r="F4" s="254"/>
      <c r="G4" s="254"/>
      <c r="H4" s="254"/>
      <c r="I4" s="254"/>
      <c r="J4" s="254"/>
      <c r="K4" s="254"/>
      <c r="L4" s="254"/>
    </row>
    <row r="5" spans="2:12" ht="59.25" customHeight="1" x14ac:dyDescent="0.2">
      <c r="B5" s="133" t="s">
        <v>16</v>
      </c>
      <c r="C5" s="134" t="s">
        <v>1993</v>
      </c>
      <c r="D5" s="135" t="s">
        <v>1490</v>
      </c>
      <c r="E5" s="178" t="s">
        <v>1491</v>
      </c>
      <c r="F5" s="134" t="s">
        <v>1994</v>
      </c>
      <c r="G5" s="178" t="s">
        <v>1995</v>
      </c>
      <c r="H5" s="135" t="s">
        <v>1996</v>
      </c>
      <c r="I5" s="134" t="s">
        <v>1997</v>
      </c>
      <c r="J5" s="178" t="s">
        <v>1998</v>
      </c>
      <c r="K5" s="134" t="s">
        <v>1999</v>
      </c>
      <c r="L5" s="136" t="s">
        <v>2000</v>
      </c>
    </row>
    <row r="6" spans="2:12" x14ac:dyDescent="0.2">
      <c r="B6" s="137" t="s">
        <v>2018</v>
      </c>
      <c r="C6" s="138" t="s">
        <v>2018</v>
      </c>
      <c r="D6" s="12" t="s">
        <v>2019</v>
      </c>
      <c r="E6" s="139">
        <v>0.11600000000000001</v>
      </c>
      <c r="F6" s="140">
        <v>3594.67</v>
      </c>
      <c r="G6" s="141">
        <v>1</v>
      </c>
      <c r="H6" s="142" t="s">
        <v>1489</v>
      </c>
      <c r="I6" s="143">
        <v>0</v>
      </c>
      <c r="J6" s="144">
        <v>1</v>
      </c>
      <c r="K6" s="142" t="s">
        <v>1492</v>
      </c>
      <c r="L6" s="145">
        <v>0</v>
      </c>
    </row>
    <row r="7" spans="2:12" x14ac:dyDescent="0.2">
      <c r="B7" s="137" t="s">
        <v>2004</v>
      </c>
      <c r="C7" s="138" t="s">
        <v>2004</v>
      </c>
      <c r="D7" s="12" t="s">
        <v>2005</v>
      </c>
      <c r="E7" s="139">
        <v>0.24992</v>
      </c>
      <c r="F7" s="146">
        <v>3594.67</v>
      </c>
      <c r="G7" s="141">
        <v>2.819</v>
      </c>
      <c r="H7" s="142" t="s">
        <v>2001</v>
      </c>
      <c r="I7" s="147">
        <v>0</v>
      </c>
      <c r="J7" s="144">
        <v>1</v>
      </c>
      <c r="K7" s="142" t="s">
        <v>1492</v>
      </c>
      <c r="L7" s="145">
        <v>0</v>
      </c>
    </row>
    <row r="8" spans="2:12" x14ac:dyDescent="0.2">
      <c r="B8" s="137" t="s">
        <v>2010</v>
      </c>
      <c r="C8" s="138" t="s">
        <v>1495</v>
      </c>
      <c r="D8" s="12" t="s">
        <v>2002</v>
      </c>
      <c r="E8" s="139">
        <v>0.106</v>
      </c>
      <c r="F8" s="146">
        <v>3594.67</v>
      </c>
      <c r="G8" s="141">
        <v>1</v>
      </c>
      <c r="H8" s="142" t="s">
        <v>1489</v>
      </c>
      <c r="I8" s="147">
        <v>0</v>
      </c>
      <c r="J8" s="144">
        <v>1</v>
      </c>
      <c r="K8" s="142" t="s">
        <v>1492</v>
      </c>
      <c r="L8" s="145">
        <v>0</v>
      </c>
    </row>
    <row r="9" spans="2:12" x14ac:dyDescent="0.2">
      <c r="B9" s="137" t="s">
        <v>2014</v>
      </c>
      <c r="C9" s="138" t="s">
        <v>2014</v>
      </c>
      <c r="D9" s="12" t="s">
        <v>2015</v>
      </c>
      <c r="E9" s="139">
        <v>0.24992</v>
      </c>
      <c r="F9" s="146">
        <v>3594.67</v>
      </c>
      <c r="G9" s="141">
        <v>2.819</v>
      </c>
      <c r="H9" s="142" t="s">
        <v>2001</v>
      </c>
      <c r="I9" s="147">
        <v>0</v>
      </c>
      <c r="J9" s="144">
        <v>1</v>
      </c>
      <c r="K9" s="142" t="s">
        <v>1492</v>
      </c>
      <c r="L9" s="145">
        <v>0</v>
      </c>
    </row>
    <row r="10" spans="2:12" x14ac:dyDescent="0.2">
      <c r="B10" s="137" t="s">
        <v>2006</v>
      </c>
      <c r="C10" s="138" t="s">
        <v>2006</v>
      </c>
      <c r="D10" s="12" t="s">
        <v>2007</v>
      </c>
      <c r="E10" s="139">
        <v>0.24992</v>
      </c>
      <c r="F10" s="146">
        <v>3594.67</v>
      </c>
      <c r="G10" s="141">
        <v>2.819</v>
      </c>
      <c r="H10" s="142" t="s">
        <v>2001</v>
      </c>
      <c r="I10" s="147">
        <v>0</v>
      </c>
      <c r="J10" s="144">
        <v>1</v>
      </c>
      <c r="K10" s="142" t="s">
        <v>1492</v>
      </c>
      <c r="L10" s="145">
        <v>0</v>
      </c>
    </row>
    <row r="11" spans="2:12" x14ac:dyDescent="0.2">
      <c r="B11" s="137" t="s">
        <v>2008</v>
      </c>
      <c r="C11" s="138" t="s">
        <v>1494</v>
      </c>
      <c r="D11" s="12" t="s">
        <v>2009</v>
      </c>
      <c r="E11" s="139">
        <v>0.127</v>
      </c>
      <c r="F11" s="146">
        <v>3594.67</v>
      </c>
      <c r="G11" s="141">
        <v>1</v>
      </c>
      <c r="H11" s="142" t="s">
        <v>1489</v>
      </c>
      <c r="I11" s="147">
        <v>0</v>
      </c>
      <c r="J11" s="144">
        <v>1</v>
      </c>
      <c r="K11" s="142" t="s">
        <v>1493</v>
      </c>
      <c r="L11" s="145">
        <v>0.17</v>
      </c>
    </row>
    <row r="12" spans="2:12" x14ac:dyDescent="0.2">
      <c r="B12" s="148" t="s">
        <v>2011</v>
      </c>
      <c r="C12" s="149" t="s">
        <v>1496</v>
      </c>
      <c r="D12" s="150" t="s">
        <v>2012</v>
      </c>
      <c r="E12" s="151">
        <v>0.254</v>
      </c>
      <c r="F12" s="152">
        <v>3594.67</v>
      </c>
      <c r="G12" s="153">
        <v>1</v>
      </c>
      <c r="H12" s="154" t="s">
        <v>1489</v>
      </c>
      <c r="I12" s="155">
        <v>0</v>
      </c>
      <c r="J12" s="156">
        <v>1</v>
      </c>
      <c r="K12" s="154" t="s">
        <v>1493</v>
      </c>
      <c r="L12" s="157">
        <v>0.17</v>
      </c>
    </row>
    <row r="13" spans="2:12" x14ac:dyDescent="0.2">
      <c r="B13" s="158" t="s">
        <v>2013</v>
      </c>
      <c r="C13" s="159" t="s">
        <v>1496</v>
      </c>
      <c r="D13" s="160" t="s">
        <v>2012</v>
      </c>
      <c r="E13" s="161">
        <v>0.254</v>
      </c>
      <c r="F13" s="162">
        <v>3594.67</v>
      </c>
      <c r="G13" s="163">
        <v>1</v>
      </c>
      <c r="H13" s="164" t="s">
        <v>1489</v>
      </c>
      <c r="I13" s="165">
        <v>0</v>
      </c>
      <c r="J13" s="166">
        <v>1</v>
      </c>
      <c r="K13" s="164" t="s">
        <v>1493</v>
      </c>
      <c r="L13" s="167">
        <v>0.17</v>
      </c>
    </row>
    <row r="14" spans="2:12" x14ac:dyDescent="0.2">
      <c r="B14" s="137" t="s">
        <v>2016</v>
      </c>
      <c r="C14" s="138" t="s">
        <v>2016</v>
      </c>
      <c r="D14" s="12" t="s">
        <v>2017</v>
      </c>
      <c r="E14" s="139">
        <v>0.24992</v>
      </c>
      <c r="F14" s="146">
        <v>3594.67</v>
      </c>
      <c r="G14" s="141">
        <v>2.819</v>
      </c>
      <c r="H14" s="142" t="s">
        <v>2001</v>
      </c>
      <c r="I14" s="147">
        <v>0</v>
      </c>
      <c r="J14" s="144">
        <v>1</v>
      </c>
      <c r="K14" s="142" t="s">
        <v>1492</v>
      </c>
      <c r="L14" s="145">
        <v>0</v>
      </c>
    </row>
    <row r="15" spans="2:12" x14ac:dyDescent="0.2">
      <c r="B15" s="168" t="s">
        <v>1497</v>
      </c>
      <c r="C15" s="169" t="s">
        <v>1497</v>
      </c>
      <c r="D15" s="170" t="s">
        <v>2003</v>
      </c>
      <c r="E15" s="171">
        <v>0.24992</v>
      </c>
      <c r="F15" s="172">
        <v>3561.59</v>
      </c>
      <c r="G15" s="173">
        <v>1</v>
      </c>
      <c r="H15" s="174" t="s">
        <v>1489</v>
      </c>
      <c r="I15" s="175">
        <v>0</v>
      </c>
      <c r="J15" s="176">
        <v>1</v>
      </c>
      <c r="K15" s="174" t="s">
        <v>1492</v>
      </c>
      <c r="L15" s="177">
        <v>0</v>
      </c>
    </row>
  </sheetData>
  <sheetProtection algorithmName="SHA-512" hashValue="bTlOOMQcRJs4edgX2Jd/qGtl+ScRMSiFZVIWLy84mafkGrC4pzu10p+dcJF9IgpTncMT8PUTrf/EM3AqBOA69g==" saltValue="F7fi0Fk0VHRVkGYngS4rrw==" spinCount="100000" sheet="1" objects="1" scenarios="1"/>
  <mergeCells count="3">
    <mergeCell ref="B2:L2"/>
    <mergeCell ref="B3:L3"/>
    <mergeCell ref="B4:L4"/>
  </mergeCells>
  <conditionalFormatting sqref="A14 A9">
    <cfRule type="duplicateValues" dxfId="1" priority="3"/>
    <cfRule type="duplicateValues" dxfId="0" priority="4"/>
  </conditionalFormatting>
  <pageMargins left="0.7" right="0.7" top="0.75" bottom="0.75" header="0.3" footer="0.3"/>
  <pageSetup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 Page</vt:lpstr>
      <vt:lpstr>Table of Contents</vt:lpstr>
      <vt:lpstr>Calculator Instructions</vt:lpstr>
      <vt:lpstr>Interactive DRG Calculator</vt:lpstr>
      <vt:lpstr>DRG Table</vt:lpstr>
      <vt:lpstr>Provider Table</vt:lpstr>
      <vt:lpstr>'DRG Table'!Criteria</vt:lpstr>
      <vt:lpstr>'Cover Page'!Print_Area</vt:lpstr>
      <vt:lpstr>'Interactive DRG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Welsch, Andrew</dc:creator>
  <cp:lastModifiedBy>Hatcher, Toriano</cp:lastModifiedBy>
  <cp:lastPrinted>2024-12-11T17:10:59Z</cp:lastPrinted>
  <dcterms:created xsi:type="dcterms:W3CDTF">2021-04-19T17:53:40Z</dcterms:created>
  <dcterms:modified xsi:type="dcterms:W3CDTF">2024-12-11T18:43:26Z</dcterms:modified>
</cp:coreProperties>
</file>