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Wallace\Rates\Hospital\EAPG\Simulations\FY 2017-18\Simulation 12\"/>
    </mc:Choice>
  </mc:AlternateContent>
  <bookViews>
    <workbookView xWindow="0" yWindow="0" windowWidth="15360" windowHeight="8603"/>
  </bookViews>
  <sheets>
    <sheet name="EAPG Simul 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08" i="1" l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2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P208" i="1"/>
  <c r="N208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" i="1"/>
  <c r="M208" i="1"/>
  <c r="Q208" i="1" l="1"/>
  <c r="O208" i="1"/>
  <c r="L208" i="1"/>
  <c r="K208" i="1"/>
  <c r="J208" i="1"/>
  <c r="I208" i="1"/>
  <c r="H208" i="1"/>
  <c r="G208" i="1"/>
  <c r="F208" i="1"/>
  <c r="S208" i="1" l="1"/>
</calcChain>
</file>

<file path=xl/sharedStrings.xml><?xml version="1.0" encoding="utf-8"?>
<sst xmlns="http://schemas.openxmlformats.org/spreadsheetml/2006/main" count="846" uniqueCount="435">
  <si>
    <t>Provider Medicaid ID</t>
  </si>
  <si>
    <t>Provider Name</t>
  </si>
  <si>
    <t>State</t>
  </si>
  <si>
    <t>Provider Type</t>
  </si>
  <si>
    <t>Case Mix</t>
  </si>
  <si>
    <t>Claim Lines</t>
  </si>
  <si>
    <t>Cost</t>
  </si>
  <si>
    <t>Charges</t>
  </si>
  <si>
    <t>Baseline 
GR and PMATF</t>
  </si>
  <si>
    <t>Baseline Automatic Rate Enhancment</t>
  </si>
  <si>
    <t>Baseline Payment</t>
  </si>
  <si>
    <t>Simulated 
GR and PMATF</t>
  </si>
  <si>
    <t>Simulated Automatic Rate Enhancement</t>
  </si>
  <si>
    <t>Simulated EAPG Payment</t>
  </si>
  <si>
    <t>Outpatient GME Payment</t>
  </si>
  <si>
    <t>Total Simulated Payment w/ GME</t>
  </si>
  <si>
    <t>Change in Payment</t>
  </si>
  <si>
    <t>Percent Payment Change</t>
  </si>
  <si>
    <t>Baseline Pay to Cost Ratio</t>
  </si>
  <si>
    <t>Simulated Pay to Cost Ratio</t>
  </si>
  <si>
    <t>010129000</t>
  </si>
  <si>
    <t>Florida Hospital</t>
  </si>
  <si>
    <t>FL</t>
  </si>
  <si>
    <t>01</t>
  </si>
  <si>
    <t>010060900</t>
  </si>
  <si>
    <t>Nicklaus Children's Hospital</t>
  </si>
  <si>
    <t>010133800</t>
  </si>
  <si>
    <t>Orlando Health</t>
  </si>
  <si>
    <t>010097802</t>
  </si>
  <si>
    <t>St. Josephs Hospital</t>
  </si>
  <si>
    <t>010042100</t>
  </si>
  <si>
    <t>Jackson Memorial Hospital</t>
  </si>
  <si>
    <t>010164800</t>
  </si>
  <si>
    <t>Lakeland Regl Medcl Ctr</t>
  </si>
  <si>
    <t>010067600</t>
  </si>
  <si>
    <t>UF Health Jacksonville</t>
  </si>
  <si>
    <t>010003000</t>
  </si>
  <si>
    <t>UF Health Shands Hospital</t>
  </si>
  <si>
    <t>010064100</t>
  </si>
  <si>
    <t>Baptist Medical Center Jacksonville</t>
  </si>
  <si>
    <t>010151600</t>
  </si>
  <si>
    <t>All Children's Hospital</t>
  </si>
  <si>
    <t>010110900</t>
  </si>
  <si>
    <t>Lee Memorial Hospital</t>
  </si>
  <si>
    <t>010012900</t>
  </si>
  <si>
    <t>Broward Health Medical Center</t>
  </si>
  <si>
    <t>010099400</t>
  </si>
  <si>
    <t>Tampa General Hospital</t>
  </si>
  <si>
    <t>010226100</t>
  </si>
  <si>
    <t>Homestead Hospital</t>
  </si>
  <si>
    <t>010102800</t>
  </si>
  <si>
    <t>Florida Hospital Tampa</t>
  </si>
  <si>
    <t>010049800</t>
  </si>
  <si>
    <t>North Shore Medical Center</t>
  </si>
  <si>
    <t>012000600</t>
  </si>
  <si>
    <t>Plantation General Hospital</t>
  </si>
  <si>
    <t>010148600</t>
  </si>
  <si>
    <t>St Mary's Medical Center</t>
  </si>
  <si>
    <t>011807900</t>
  </si>
  <si>
    <t>Brandon Regional Hospital</t>
  </si>
  <si>
    <t>010117600</t>
  </si>
  <si>
    <t>Munroe Regional Medical Center</t>
  </si>
  <si>
    <t>010460400</t>
  </si>
  <si>
    <t>Palmetto General Hospital</t>
  </si>
  <si>
    <t>012013800</t>
  </si>
  <si>
    <t>Kendall Regional Medical Center</t>
  </si>
  <si>
    <t>010158300</t>
  </si>
  <si>
    <t>Morton Plant Hospital</t>
  </si>
  <si>
    <t>010140100</t>
  </si>
  <si>
    <t>Bethesda Hospital East</t>
  </si>
  <si>
    <t>010138900</t>
  </si>
  <si>
    <t>Osceola Regional Medical Center</t>
  </si>
  <si>
    <t>010074900</t>
  </si>
  <si>
    <t>Baptist Hospital Inc</t>
  </si>
  <si>
    <t>004087600</t>
  </si>
  <si>
    <t>Nemours Children's Hospital</t>
  </si>
  <si>
    <t>011969500</t>
  </si>
  <si>
    <t>Lawnwood Regional Med Cntr &amp; Heart Inst</t>
  </si>
  <si>
    <t>011980600</t>
  </si>
  <si>
    <t>Capital Regional Medical Center</t>
  </si>
  <si>
    <t>010035800</t>
  </si>
  <si>
    <t>Baptist Hospital of Miami</t>
  </si>
  <si>
    <t>010118400</t>
  </si>
  <si>
    <t>Martin Medical Center</t>
  </si>
  <si>
    <t>010087100</t>
  </si>
  <si>
    <t>Bayfront Health Brooksville</t>
  </si>
  <si>
    <t>010176100</t>
  </si>
  <si>
    <t>Sarasota Memorial Hospital</t>
  </si>
  <si>
    <t>010109500</t>
  </si>
  <si>
    <t>Florida Hospital Waterman</t>
  </si>
  <si>
    <t>012040500</t>
  </si>
  <si>
    <t>Broward Health Coral Springs</t>
  </si>
  <si>
    <t>010193100</t>
  </si>
  <si>
    <t>Memorial Hospital Jacksonville</t>
  </si>
  <si>
    <t>010076500</t>
  </si>
  <si>
    <t>Sacred Heart Hospital</t>
  </si>
  <si>
    <t>010116800</t>
  </si>
  <si>
    <t>Manatee Memorial Hospital</t>
  </si>
  <si>
    <t>011174100</t>
  </si>
  <si>
    <t>Orange Park Medical Center</t>
  </si>
  <si>
    <t>003226500</t>
  </si>
  <si>
    <t>West Kendall Baptist Hospital</t>
  </si>
  <si>
    <t>010228800</t>
  </si>
  <si>
    <t>Heart of Florida Regional Medical Center</t>
  </si>
  <si>
    <t>010041200</t>
  </si>
  <si>
    <t>Hialeah Hospital</t>
  </si>
  <si>
    <t>010187700</t>
  </si>
  <si>
    <t>Florida Hospital DeLand</t>
  </si>
  <si>
    <t>010178800</t>
  </si>
  <si>
    <t>Central Florida Regional Hospital</t>
  </si>
  <si>
    <t>010184200</t>
  </si>
  <si>
    <t>Halifax Health Medical Center</t>
  </si>
  <si>
    <t>010011100</t>
  </si>
  <si>
    <t>Wuesthoff Medical Center - Rockledge</t>
  </si>
  <si>
    <t>010146000</t>
  </si>
  <si>
    <t>JFK Medical Center</t>
  </si>
  <si>
    <t>010047100</t>
  </si>
  <si>
    <t>University of Miami Hospital and Clinics</t>
  </si>
  <si>
    <t>010182600</t>
  </si>
  <si>
    <t>Florida Hospital Fish Memorial</t>
  </si>
  <si>
    <t>010552000</t>
  </si>
  <si>
    <t>Medical Center of Trinity</t>
  </si>
  <si>
    <t>010031500</t>
  </si>
  <si>
    <t>Naples Community Hospital</t>
  </si>
  <si>
    <t>012026000</t>
  </si>
  <si>
    <t>Palms West Hospital</t>
  </si>
  <si>
    <t>011971700</t>
  </si>
  <si>
    <t>Cape Coral Hospital</t>
  </si>
  <si>
    <t>010135400</t>
  </si>
  <si>
    <t>Health Central Hospital</t>
  </si>
  <si>
    <t>009268300</t>
  </si>
  <si>
    <t>Poinciana Medical Center</t>
  </si>
  <si>
    <t>010008100</t>
  </si>
  <si>
    <t>Holmes Regional Medical Center</t>
  </si>
  <si>
    <t>010459100</t>
  </si>
  <si>
    <t>Northwest Medical Center</t>
  </si>
  <si>
    <t>010156700</t>
  </si>
  <si>
    <t>Bayfront Health - St Petersburg</t>
  </si>
  <si>
    <t>010113300</t>
  </si>
  <si>
    <t>Tallahassee Memorial Hospital</t>
  </si>
  <si>
    <t>010021800</t>
  </si>
  <si>
    <t>Broward Health North</t>
  </si>
  <si>
    <t>011761700</t>
  </si>
  <si>
    <t>Gulf Coast Regional Medical Center</t>
  </si>
  <si>
    <t>011134100</t>
  </si>
  <si>
    <t>Gulf Coast Medical Center Lee Memorial Health System</t>
  </si>
  <si>
    <t>011351400</t>
  </si>
  <si>
    <t>Putnam Community Medical Center</t>
  </si>
  <si>
    <t>010010200</t>
  </si>
  <si>
    <t>Parrish Medical Center</t>
  </si>
  <si>
    <t>010107900</t>
  </si>
  <si>
    <t>Leesburg Regional Medical Center</t>
  </si>
  <si>
    <t>010073100</t>
  </si>
  <si>
    <t>St. Vincent's Medical Center Riverside</t>
  </si>
  <si>
    <t>010006400</t>
  </si>
  <si>
    <t>Bay Medical Center Sacred Heart Health System</t>
  </si>
  <si>
    <t>010033100</t>
  </si>
  <si>
    <t>Shands Lake Shore Rgnl Med Cntr</t>
  </si>
  <si>
    <t>012032400</t>
  </si>
  <si>
    <t>H Lee Moffitt Cancer Cntr &amp; Research Inst</t>
  </si>
  <si>
    <t>010144300</t>
  </si>
  <si>
    <t>Lakeside Med Cntr</t>
  </si>
  <si>
    <t>012037500</t>
  </si>
  <si>
    <t>Aventura Hospital and Med Cntr</t>
  </si>
  <si>
    <t>010090100</t>
  </si>
  <si>
    <t>Florida Hospital HeartlandMed Cntr</t>
  </si>
  <si>
    <t>010186900</t>
  </si>
  <si>
    <t>Florida Hospital Memorial Med Cntr</t>
  </si>
  <si>
    <t>010988600</t>
  </si>
  <si>
    <t>Ocala Regional Medical Center</t>
  </si>
  <si>
    <t>010108700</t>
  </si>
  <si>
    <t>South Lake Hospital</t>
  </si>
  <si>
    <t>003297500</t>
  </si>
  <si>
    <t>Palm Bay Hospital</t>
  </si>
  <si>
    <t>010171100</t>
  </si>
  <si>
    <t>Flagler Hospital</t>
  </si>
  <si>
    <t>010104400</t>
  </si>
  <si>
    <t>Indian River Medical Center</t>
  </si>
  <si>
    <t>010098600</t>
  </si>
  <si>
    <t>South Florida Baptist Hospital</t>
  </si>
  <si>
    <t>012022700</t>
  </si>
  <si>
    <t>St Anthonys Hospital</t>
  </si>
  <si>
    <t>010271700</t>
  </si>
  <si>
    <t>Brooks Rehab Hosp</t>
  </si>
  <si>
    <t>010046300</t>
  </si>
  <si>
    <t>Mount Sinai Medical Center</t>
  </si>
  <si>
    <t>012024300</t>
  </si>
  <si>
    <t>West Boca Medical Center</t>
  </si>
  <si>
    <t>010862600</t>
  </si>
  <si>
    <t>North Florida Regional Medical Center</t>
  </si>
  <si>
    <t>010169900</t>
  </si>
  <si>
    <t>Winter Haven Hospital</t>
  </si>
  <si>
    <t>010094300</t>
  </si>
  <si>
    <t>Florida Hospital Carrollwood</t>
  </si>
  <si>
    <t>012008100</t>
  </si>
  <si>
    <t>Mease Countryside Hospital</t>
  </si>
  <si>
    <t>011132500</t>
  </si>
  <si>
    <t>Fort Walton Beach Medical Center</t>
  </si>
  <si>
    <t>010213000</t>
  </si>
  <si>
    <t>Wellington Regional Medical Center</t>
  </si>
  <si>
    <t>010149400</t>
  </si>
  <si>
    <t>Florida Hospital Zephyrhills</t>
  </si>
  <si>
    <t>010189300</t>
  </si>
  <si>
    <t>Florida Hospital Flagler</t>
  </si>
  <si>
    <t>011974100</t>
  </si>
  <si>
    <t>Largo Medical Center</t>
  </si>
  <si>
    <t>012007300</t>
  </si>
  <si>
    <t>Oak Hill Hospital</t>
  </si>
  <si>
    <t>011321200</t>
  </si>
  <si>
    <t>West Florida Hospital</t>
  </si>
  <si>
    <t>010174500</t>
  </si>
  <si>
    <t>Santa Rosa Medical Center</t>
  </si>
  <si>
    <t>010111700</t>
  </si>
  <si>
    <t>Lehigh Regional Medical Center</t>
  </si>
  <si>
    <t>012041300</t>
  </si>
  <si>
    <t>Bartow Regional Medical Center</t>
  </si>
  <si>
    <t>010152400</t>
  </si>
  <si>
    <t>Good Samaritan Med Cntr</t>
  </si>
  <si>
    <t>012010300</t>
  </si>
  <si>
    <t>St. Petersburg General Hospital</t>
  </si>
  <si>
    <t>005456800</t>
  </si>
  <si>
    <t>Florida Hospital Wesley Chapel</t>
  </si>
  <si>
    <t>010028500</t>
  </si>
  <si>
    <t>Bayfront Health Port Charlotte</t>
  </si>
  <si>
    <t>010150800</t>
  </si>
  <si>
    <t>Morton Plant North Bay Hospital</t>
  </si>
  <si>
    <t>011975000</t>
  </si>
  <si>
    <t>Raulerson Hospital</t>
  </si>
  <si>
    <t>011021300</t>
  </si>
  <si>
    <t>Blake Medical Center</t>
  </si>
  <si>
    <t>010126500</t>
  </si>
  <si>
    <t>North Okaloosa Medical Center</t>
  </si>
  <si>
    <t>010960600</t>
  </si>
  <si>
    <t>Coral Gables Hospital</t>
  </si>
  <si>
    <t>010346200</t>
  </si>
  <si>
    <t>St Cloud Regional Medical Center</t>
  </si>
  <si>
    <t>011988100</t>
  </si>
  <si>
    <t>Regional Medical Center Bayonet Point</t>
  </si>
  <si>
    <t>010106100</t>
  </si>
  <si>
    <t>Jackson Hospital</t>
  </si>
  <si>
    <t>010219900</t>
  </si>
  <si>
    <t>Citrus Memorial Hospital</t>
  </si>
  <si>
    <t>010058700</t>
  </si>
  <si>
    <t>South Miami Hospital</t>
  </si>
  <si>
    <t>011230500</t>
  </si>
  <si>
    <t>Westside Regional Medical Center</t>
  </si>
  <si>
    <t>010036600</t>
  </si>
  <si>
    <t>University of Miami Hospital</t>
  </si>
  <si>
    <t>010018800</t>
  </si>
  <si>
    <t>Holy Cross Hospital</t>
  </si>
  <si>
    <t>010179600</t>
  </si>
  <si>
    <t>Shands Live Oak Rgnl Med Cntr</t>
  </si>
  <si>
    <t>010161300</t>
  </si>
  <si>
    <t>Florida Hospital North Pinellas</t>
  </si>
  <si>
    <t>011997100</t>
  </si>
  <si>
    <t>St. Lucie Medical Center</t>
  </si>
  <si>
    <t>010089700</t>
  </si>
  <si>
    <t>Highlands Regional Medical Center</t>
  </si>
  <si>
    <t>010314400</t>
  </si>
  <si>
    <t>Physicians Rgnl Med Cntr - Pine Ridge</t>
  </si>
  <si>
    <t>010166400</t>
  </si>
  <si>
    <t>Lake Wales Medical Center</t>
  </si>
  <si>
    <t>009428500</t>
  </si>
  <si>
    <t>Florida Hospital Medical Center</t>
  </si>
  <si>
    <t>010320900</t>
  </si>
  <si>
    <t>Wuesthoff Medical Center - Melbourne</t>
  </si>
  <si>
    <t>011998900</t>
  </si>
  <si>
    <t>Seven Rivers Regional Medical Center</t>
  </si>
  <si>
    <t>010373000</t>
  </si>
  <si>
    <t>St. Vincent's Medical Center Southside</t>
  </si>
  <si>
    <t>011976800</t>
  </si>
  <si>
    <t>Lake City Medical Center</t>
  </si>
  <si>
    <t>010183400</t>
  </si>
  <si>
    <t>Bert Fish Medical Center</t>
  </si>
  <si>
    <t>010323300</t>
  </si>
  <si>
    <t>Sacred Heart Hospital on the Emerald Coast</t>
  </si>
  <si>
    <t>010086200</t>
  </si>
  <si>
    <t>Hendry Regional Medical Center</t>
  </si>
  <si>
    <t>011280100</t>
  </si>
  <si>
    <t>University Hospital and Medical Center</t>
  </si>
  <si>
    <t>010821900</t>
  </si>
  <si>
    <t>Broward Health Imperial Point</t>
  </si>
  <si>
    <t>011519300</t>
  </si>
  <si>
    <t>Northside Hospital</t>
  </si>
  <si>
    <t>009701300</t>
  </si>
  <si>
    <t>St. Vincent's Hosp - Clay County</t>
  </si>
  <si>
    <t>010959200</t>
  </si>
  <si>
    <t>Bayfront Health Dade City</t>
  </si>
  <si>
    <t>017456800</t>
  </si>
  <si>
    <t>Florida Hospital - Winter Park</t>
  </si>
  <si>
    <t>010009900</t>
  </si>
  <si>
    <t>Cape Canaveral Hospital</t>
  </si>
  <si>
    <t>010192300</t>
  </si>
  <si>
    <t>Desoto Memorial Hospital</t>
  </si>
  <si>
    <t>012030800</t>
  </si>
  <si>
    <t>West Palm Hospital</t>
  </si>
  <si>
    <t>010007200</t>
  </si>
  <si>
    <t>Shands Starke Rgnl Med Cntr</t>
  </si>
  <si>
    <t>010053600</t>
  </si>
  <si>
    <t>Palm Springs General Hospital</t>
  </si>
  <si>
    <t>010123100</t>
  </si>
  <si>
    <t>Baptist Medical Center - Nassau</t>
  </si>
  <si>
    <t>010154100</t>
  </si>
  <si>
    <t>Mease Dunedin Hospital</t>
  </si>
  <si>
    <t>010317900</t>
  </si>
  <si>
    <t>The Villages Regional Hospital</t>
  </si>
  <si>
    <t>010342000</t>
  </si>
  <si>
    <t>Lakewood Ranch Medical Center</t>
  </si>
  <si>
    <t>010210500</t>
  </si>
  <si>
    <t>Palm Beach Gardens Med Cntr</t>
  </si>
  <si>
    <t>010232600</t>
  </si>
  <si>
    <t>Baptist Medical Center - Beaches</t>
  </si>
  <si>
    <t>011648300</t>
  </si>
  <si>
    <t>Anne Bates Leach Eye Hospital</t>
  </si>
  <si>
    <t>011984900</t>
  </si>
  <si>
    <t>Tampa Community Hospital</t>
  </si>
  <si>
    <t>010119200</t>
  </si>
  <si>
    <t>Lower Keys Medical Center</t>
  </si>
  <si>
    <t>010180000</t>
  </si>
  <si>
    <t>Doctors' Memorial Hospital</t>
  </si>
  <si>
    <t>010260100</t>
  </si>
  <si>
    <t>Florida Hospital Wauchula</t>
  </si>
  <si>
    <t>010190700</t>
  </si>
  <si>
    <t>Northwest Florida Community Hospital</t>
  </si>
  <si>
    <t>012029400</t>
  </si>
  <si>
    <t>Jupiter Medical Center</t>
  </si>
  <si>
    <t>012009000</t>
  </si>
  <si>
    <t>Delray Medical Center</t>
  </si>
  <si>
    <t>012001400</t>
  </si>
  <si>
    <t>Sebastian Riv Med Ctr</t>
  </si>
  <si>
    <t>011746300</t>
  </si>
  <si>
    <t>Fawcett Memorial Hospital</t>
  </si>
  <si>
    <t>010026900</t>
  </si>
  <si>
    <t>Calhoun Liberty Hospital</t>
  </si>
  <si>
    <t>010141900</t>
  </si>
  <si>
    <t>Boca Raton Regional Hospital</t>
  </si>
  <si>
    <t>010125700</t>
  </si>
  <si>
    <t>Twin Cities Hospital</t>
  </si>
  <si>
    <t>010027700</t>
  </si>
  <si>
    <t>Bayfront Health Punta Gorda</t>
  </si>
  <si>
    <t>010062500</t>
  </si>
  <si>
    <t>Westchester General Hospital</t>
  </si>
  <si>
    <t>011994600</t>
  </si>
  <si>
    <t>South Bay Hospital</t>
  </si>
  <si>
    <t>010103600</t>
  </si>
  <si>
    <t>Doctors Memorial Hospital</t>
  </si>
  <si>
    <t>010004800</t>
  </si>
  <si>
    <t>Ed Fraser Memorial Hospital</t>
  </si>
  <si>
    <t>011973300</t>
  </si>
  <si>
    <t>Venice Regional Bayfront Health</t>
  </si>
  <si>
    <t>010115000</t>
  </si>
  <si>
    <t>Madison County Memorial Hospital</t>
  </si>
  <si>
    <t>003158800</t>
  </si>
  <si>
    <t>Viera Hospital</t>
  </si>
  <si>
    <t>010220200</t>
  </si>
  <si>
    <t>Cleveland Clinic Hospital</t>
  </si>
  <si>
    <t>011995400</t>
  </si>
  <si>
    <t>Doctors Hospital of Sarasota</t>
  </si>
  <si>
    <t>010173700</t>
  </si>
  <si>
    <t>Jay Hospital</t>
  </si>
  <si>
    <t>011279800</t>
  </si>
  <si>
    <t>Memorial Hospital of Tampa</t>
  </si>
  <si>
    <t>010121400</t>
  </si>
  <si>
    <t>Mariners Hospital</t>
  </si>
  <si>
    <t>010354300</t>
  </si>
  <si>
    <t>Doctors Hospital</t>
  </si>
  <si>
    <t>002012700</t>
  </si>
  <si>
    <t>Sacred Heart Hospital on the Gulf</t>
  </si>
  <si>
    <t>010253900</t>
  </si>
  <si>
    <t>Englewood Community Hospital</t>
  </si>
  <si>
    <t>010072200</t>
  </si>
  <si>
    <t>Mayo Clinic</t>
  </si>
  <si>
    <t>010822700</t>
  </si>
  <si>
    <t>Lake Butler Hospital</t>
  </si>
  <si>
    <t>002576600</t>
  </si>
  <si>
    <t>Shriners Hospital for Children</t>
  </si>
  <si>
    <t>010120600</t>
  </si>
  <si>
    <t>Fishermen's Hospital</t>
  </si>
  <si>
    <t>010188500</t>
  </si>
  <si>
    <t>Healthmark Regional Medical Center</t>
  </si>
  <si>
    <t>012011100</t>
  </si>
  <si>
    <t>Palms of Pasadena Hospital</t>
  </si>
  <si>
    <t>012005700</t>
  </si>
  <si>
    <t>Larkin Community Hospital</t>
  </si>
  <si>
    <t>010114100</t>
  </si>
  <si>
    <t>Regional General Hospital Williston</t>
  </si>
  <si>
    <t>010080300</t>
  </si>
  <si>
    <t>George E Weems Memorial Hospital</t>
  </si>
  <si>
    <t>017273000</t>
  </si>
  <si>
    <t>Florida Hospital Kissimmee</t>
  </si>
  <si>
    <t>009728200</t>
  </si>
  <si>
    <t>Mercy Hospital</t>
  </si>
  <si>
    <t>017273100</t>
  </si>
  <si>
    <t>Florida Hospital Apopka</t>
  </si>
  <si>
    <t>010194000</t>
  </si>
  <si>
    <t>Campbellton-Graceville Hospital</t>
  </si>
  <si>
    <t>013968500</t>
  </si>
  <si>
    <t>Miami Gardens Dialysis</t>
  </si>
  <si>
    <t>001049900</t>
  </si>
  <si>
    <t>Central Florida Behavioral Hospital</t>
  </si>
  <si>
    <t>010357800</t>
  </si>
  <si>
    <t>Fort Lauderdale Hospital Inc</t>
  </si>
  <si>
    <t>012033200</t>
  </si>
  <si>
    <t>HealthSouth Rehab Hospital of Tallahassee</t>
  </si>
  <si>
    <t>012042100</t>
  </si>
  <si>
    <t>HealthSouth Sea Pines Rehab Hospital</t>
  </si>
  <si>
    <t>017078300</t>
  </si>
  <si>
    <t>Lakeside Behavioral Healthcare, Inc.</t>
  </si>
  <si>
    <t>014358700</t>
  </si>
  <si>
    <t>Jackson South Community Hospital</t>
  </si>
  <si>
    <t>010170200</t>
  </si>
  <si>
    <t>West Gables Rehabilitation Hospital</t>
  </si>
  <si>
    <t>010823300</t>
  </si>
  <si>
    <t>Windmoor Healthcare</t>
  </si>
  <si>
    <t>016205800</t>
  </si>
  <si>
    <t>017706400</t>
  </si>
  <si>
    <t>SMA Behavioral Healthcare</t>
  </si>
  <si>
    <t>008589300</t>
  </si>
  <si>
    <t>Wekiva Springs</t>
  </si>
  <si>
    <t>008369200</t>
  </si>
  <si>
    <t>Healthsouth Rehab Hospital of Ocala</t>
  </si>
  <si>
    <t>004819100</t>
  </si>
  <si>
    <t>Springbrook Hospital</t>
  </si>
  <si>
    <t>009442400</t>
  </si>
  <si>
    <t>Kendall Med Cntr Inc</t>
  </si>
  <si>
    <t>009958600</t>
  </si>
  <si>
    <t>New Horizons of Treasure Coast</t>
  </si>
  <si>
    <t>018288800</t>
  </si>
  <si>
    <t>NORTH BROWARD HOSPITAL DISTRICT</t>
  </si>
  <si>
    <t>017400900</t>
  </si>
  <si>
    <t>Jackson North Med Cntr</t>
  </si>
  <si>
    <t>008135300</t>
  </si>
  <si>
    <t>Emerald Coast Behavioral Hospital</t>
  </si>
  <si>
    <t>Total</t>
  </si>
  <si>
    <t>Note: Only in state hospitals are included in this 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</si>
</sst>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_);_(* \(#,##0.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8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165" fontId="2" fillId="2" borderId="2" xfId="2" applyNumberFormat="1" applyFont="1" applyFill="1" applyBorder="1" applyAlignment="1">
      <alignment horizontal="center" vertical="center" wrapText="1"/>
    </xf>
    <xf numFmtId="165" fontId="2" fillId="2" borderId="3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9" fontId="4" fillId="0" borderId="4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6" fontId="4" fillId="0" borderId="0" xfId="1" applyNumberFormat="1" applyFont="1" applyBorder="1"/>
    <xf numFmtId="164" fontId="4" fillId="0" borderId="0" xfId="1" applyNumberFormat="1" applyFont="1" applyBorder="1"/>
    <xf numFmtId="165" fontId="4" fillId="0" borderId="0" xfId="2" applyNumberFormat="1" applyFont="1" applyBorder="1"/>
    <xf numFmtId="9" fontId="4" fillId="0" borderId="0" xfId="3" applyFont="1" applyBorder="1"/>
    <xf numFmtId="9" fontId="4" fillId="0" borderId="5" xfId="3" applyFont="1" applyBorder="1"/>
    <xf numFmtId="0" fontId="4" fillId="0" borderId="0" xfId="0" applyFont="1"/>
    <xf numFmtId="165" fontId="4" fillId="0" borderId="0" xfId="0" applyNumberFormat="1" applyFont="1"/>
    <xf numFmtId="49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164" fontId="3" fillId="0" borderId="7" xfId="1" applyNumberFormat="1" applyFont="1" applyBorder="1" applyAlignment="1">
      <alignment horizontal="center"/>
    </xf>
    <xf numFmtId="166" fontId="3" fillId="0" borderId="7" xfId="1" applyNumberFormat="1" applyFont="1" applyBorder="1" applyAlignment="1">
      <alignment horizontal="center"/>
    </xf>
    <xf numFmtId="164" fontId="3" fillId="0" borderId="7" xfId="1" applyNumberFormat="1" applyFont="1" applyBorder="1"/>
    <xf numFmtId="165" fontId="3" fillId="0" borderId="7" xfId="2" applyNumberFormat="1" applyFont="1" applyBorder="1"/>
    <xf numFmtId="9" fontId="3" fillId="0" borderId="7" xfId="3" applyNumberFormat="1" applyFont="1" applyBorder="1"/>
    <xf numFmtId="9" fontId="3" fillId="0" borderId="7" xfId="3" applyFont="1" applyBorder="1"/>
    <xf numFmtId="9" fontId="3" fillId="0" borderId="8" xfId="3" applyFont="1" applyBorder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0" borderId="0" xfId="1" applyNumberFormat="1" applyFont="1"/>
    <xf numFmtId="2" fontId="4" fillId="0" borderId="0" xfId="0" applyNumberFormat="1" applyFont="1"/>
    <xf numFmtId="165" fontId="4" fillId="0" borderId="0" xfId="2" applyNumberFormat="1" applyFont="1"/>
    <xf numFmtId="49" fontId="4" fillId="3" borderId="6" xfId="0" applyNumberFormat="1" applyFont="1" applyFill="1" applyBorder="1" applyAlignment="1">
      <alignment horizontal="left"/>
    </xf>
    <xf numFmtId="49" fontId="4" fillId="3" borderId="7" xfId="0" applyNumberFormat="1" applyFont="1" applyFill="1" applyBorder="1" applyAlignment="1">
      <alignment horizontal="left"/>
    </xf>
    <xf numFmtId="49" fontId="4" fillId="3" borderId="8" xfId="0" applyNumberFormat="1" applyFont="1" applyFill="1" applyBorder="1" applyAlignment="1">
      <alignment horizontal="left"/>
    </xf>
  </cellXfs>
  <cellStyles count="7">
    <cellStyle name="Comma" xfId="1" builtinId="3"/>
    <cellStyle name="Currency" xfId="2" builtinId="4"/>
    <cellStyle name="Currency 2 13" xfId="6"/>
    <cellStyle name="Normal" xfId="0" builtinId="0"/>
    <cellStyle name="Normal 2 24" xfId="4"/>
    <cellStyle name="Percent" xfId="3" builtinId="5"/>
    <cellStyle name="Percent 2 1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9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.75" x14ac:dyDescent="0.35"/>
  <cols>
    <col min="1" max="1" width="9.86328125" style="29" bestFit="1" customWidth="1"/>
    <col min="2" max="2" width="36" style="17" bestFit="1" customWidth="1"/>
    <col min="3" max="3" width="5" style="30" bestFit="1" customWidth="1"/>
    <col min="4" max="4" width="7.6640625" style="31" bestFit="1" customWidth="1"/>
    <col min="5" max="5" width="7.6640625" style="31" customWidth="1"/>
    <col min="6" max="6" width="9.6640625" style="32" customWidth="1"/>
    <col min="7" max="7" width="13.1328125" style="32" bestFit="1" customWidth="1"/>
    <col min="8" max="8" width="14" style="33" bestFit="1" customWidth="1"/>
    <col min="9" max="12" width="13.6640625" style="34" customWidth="1"/>
    <col min="13" max="13" width="12.46484375" style="34" customWidth="1"/>
    <col min="14" max="14" width="13.6640625" style="34" bestFit="1" customWidth="1"/>
    <col min="15" max="16" width="13.6640625" style="34" customWidth="1"/>
    <col min="17" max="17" width="11.33203125" style="34" bestFit="1" customWidth="1"/>
    <col min="18" max="18" width="7.46484375" style="34" bestFit="1" customWidth="1"/>
    <col min="19" max="19" width="10" style="34" bestFit="1" customWidth="1"/>
    <col min="20" max="20" width="10" style="17" customWidth="1"/>
    <col min="21" max="251" width="12.53125" style="17" customWidth="1"/>
    <col min="252" max="252" width="9.86328125" style="17" bestFit="1" customWidth="1"/>
    <col min="253" max="253" width="36" style="17" bestFit="1" customWidth="1"/>
    <col min="254" max="254" width="8.1328125" style="17" bestFit="1" customWidth="1"/>
    <col min="255" max="255" width="10.1328125" style="17" bestFit="1" customWidth="1"/>
    <col min="256" max="256" width="7.6640625" style="17" bestFit="1" customWidth="1"/>
    <col min="257" max="257" width="9" style="17" bestFit="1" customWidth="1"/>
    <col min="258" max="258" width="17.1328125" style="17" customWidth="1"/>
    <col min="259" max="259" width="12.86328125" style="17" bestFit="1" customWidth="1"/>
    <col min="260" max="260" width="12.86328125" style="17" customWidth="1"/>
    <col min="261" max="261" width="13.86328125" style="17" customWidth="1"/>
    <col min="262" max="262" width="11" style="17" customWidth="1"/>
    <col min="263" max="263" width="10.1328125" style="17" customWidth="1"/>
    <col min="264" max="264" width="12.86328125" style="17" bestFit="1" customWidth="1"/>
    <col min="265" max="266" width="11.6640625" style="17" bestFit="1" customWidth="1"/>
    <col min="267" max="267" width="10.46484375" style="17" customWidth="1"/>
    <col min="268" max="268" width="10" style="17" bestFit="1" customWidth="1"/>
    <col min="269" max="269" width="11.53125" style="17" bestFit="1" customWidth="1"/>
    <col min="270" max="270" width="9.46484375" style="17" bestFit="1" customWidth="1"/>
    <col min="271" max="271" width="16.1328125" style="17" bestFit="1" customWidth="1"/>
    <col min="272" max="272" width="7.6640625" style="17" bestFit="1" customWidth="1"/>
    <col min="273" max="507" width="12.53125" style="17" customWidth="1"/>
    <col min="508" max="508" width="9.86328125" style="17" bestFit="1" customWidth="1"/>
    <col min="509" max="509" width="36" style="17" bestFit="1" customWidth="1"/>
    <col min="510" max="510" width="8.1328125" style="17" bestFit="1" customWidth="1"/>
    <col min="511" max="511" width="10.1328125" style="17" bestFit="1" customWidth="1"/>
    <col min="512" max="512" width="7.6640625" style="17" bestFit="1" customWidth="1"/>
    <col min="513" max="513" width="9" style="17" bestFit="1" customWidth="1"/>
    <col min="514" max="514" width="17.1328125" style="17" customWidth="1"/>
    <col min="515" max="515" width="12.86328125" style="17" bestFit="1" customWidth="1"/>
    <col min="516" max="516" width="12.86328125" style="17" customWidth="1"/>
    <col min="517" max="517" width="13.86328125" style="17" customWidth="1"/>
    <col min="518" max="518" width="11" style="17" customWidth="1"/>
    <col min="519" max="519" width="10.1328125" style="17" customWidth="1"/>
    <col min="520" max="520" width="12.86328125" style="17" bestFit="1" customWidth="1"/>
    <col min="521" max="522" width="11.6640625" style="17" bestFit="1" customWidth="1"/>
    <col min="523" max="523" width="10.46484375" style="17" customWidth="1"/>
    <col min="524" max="524" width="10" style="17" bestFit="1" customWidth="1"/>
    <col min="525" max="525" width="11.53125" style="17" bestFit="1" customWidth="1"/>
    <col min="526" max="526" width="9.46484375" style="17" bestFit="1" customWidth="1"/>
    <col min="527" max="527" width="16.1328125" style="17" bestFit="1" customWidth="1"/>
    <col min="528" max="528" width="7.6640625" style="17" bestFit="1" customWidth="1"/>
    <col min="529" max="763" width="12.53125" style="17" customWidth="1"/>
    <col min="764" max="764" width="9.86328125" style="17" bestFit="1" customWidth="1"/>
    <col min="765" max="765" width="36" style="17" bestFit="1" customWidth="1"/>
    <col min="766" max="766" width="8.1328125" style="17" bestFit="1" customWidth="1"/>
    <col min="767" max="767" width="10.1328125" style="17" bestFit="1" customWidth="1"/>
    <col min="768" max="768" width="7.6640625" style="17" bestFit="1" customWidth="1"/>
    <col min="769" max="769" width="9" style="17" bestFit="1" customWidth="1"/>
    <col min="770" max="770" width="17.1328125" style="17" customWidth="1"/>
    <col min="771" max="771" width="12.86328125" style="17" bestFit="1" customWidth="1"/>
    <col min="772" max="772" width="12.86328125" style="17" customWidth="1"/>
    <col min="773" max="773" width="13.86328125" style="17" customWidth="1"/>
    <col min="774" max="774" width="11" style="17" customWidth="1"/>
    <col min="775" max="775" width="10.1328125" style="17" customWidth="1"/>
    <col min="776" max="776" width="12.86328125" style="17" bestFit="1" customWidth="1"/>
    <col min="777" max="778" width="11.6640625" style="17" bestFit="1" customWidth="1"/>
    <col min="779" max="779" width="10.46484375" style="17" customWidth="1"/>
    <col min="780" max="780" width="10" style="17" bestFit="1" customWidth="1"/>
    <col min="781" max="781" width="11.53125" style="17" bestFit="1" customWidth="1"/>
    <col min="782" max="782" width="9.46484375" style="17" bestFit="1" customWidth="1"/>
    <col min="783" max="783" width="16.1328125" style="17" bestFit="1" customWidth="1"/>
    <col min="784" max="784" width="7.6640625" style="17" bestFit="1" customWidth="1"/>
    <col min="785" max="1019" width="12.53125" style="17" customWidth="1"/>
    <col min="1020" max="1020" width="9.86328125" style="17" bestFit="1" customWidth="1"/>
    <col min="1021" max="1021" width="36" style="17" bestFit="1" customWidth="1"/>
    <col min="1022" max="1022" width="8.1328125" style="17" bestFit="1" customWidth="1"/>
    <col min="1023" max="1023" width="10.1328125" style="17" bestFit="1" customWidth="1"/>
    <col min="1024" max="1024" width="7.6640625" style="17" bestFit="1" customWidth="1"/>
    <col min="1025" max="1025" width="9" style="17" bestFit="1" customWidth="1"/>
    <col min="1026" max="1026" width="17.1328125" style="17" customWidth="1"/>
    <col min="1027" max="1027" width="12.86328125" style="17" bestFit="1" customWidth="1"/>
    <col min="1028" max="1028" width="12.86328125" style="17" customWidth="1"/>
    <col min="1029" max="1029" width="13.86328125" style="17" customWidth="1"/>
    <col min="1030" max="1030" width="11" style="17" customWidth="1"/>
    <col min="1031" max="1031" width="10.1328125" style="17" customWidth="1"/>
    <col min="1032" max="1032" width="12.86328125" style="17" bestFit="1" customWidth="1"/>
    <col min="1033" max="1034" width="11.6640625" style="17" bestFit="1" customWidth="1"/>
    <col min="1035" max="1035" width="10.46484375" style="17" customWidth="1"/>
    <col min="1036" max="1036" width="10" style="17" bestFit="1" customWidth="1"/>
    <col min="1037" max="1037" width="11.53125" style="17" bestFit="1" customWidth="1"/>
    <col min="1038" max="1038" width="9.46484375" style="17" bestFit="1" customWidth="1"/>
    <col min="1039" max="1039" width="16.1328125" style="17" bestFit="1" customWidth="1"/>
    <col min="1040" max="1040" width="7.6640625" style="17" bestFit="1" customWidth="1"/>
    <col min="1041" max="1275" width="12.53125" style="17" customWidth="1"/>
    <col min="1276" max="1276" width="9.86328125" style="17" bestFit="1" customWidth="1"/>
    <col min="1277" max="1277" width="36" style="17" bestFit="1" customWidth="1"/>
    <col min="1278" max="1278" width="8.1328125" style="17" bestFit="1" customWidth="1"/>
    <col min="1279" max="1279" width="10.1328125" style="17" bestFit="1" customWidth="1"/>
    <col min="1280" max="1280" width="7.6640625" style="17" bestFit="1" customWidth="1"/>
    <col min="1281" max="1281" width="9" style="17" bestFit="1" customWidth="1"/>
    <col min="1282" max="1282" width="17.1328125" style="17" customWidth="1"/>
    <col min="1283" max="1283" width="12.86328125" style="17" bestFit="1" customWidth="1"/>
    <col min="1284" max="1284" width="12.86328125" style="17" customWidth="1"/>
    <col min="1285" max="1285" width="13.86328125" style="17" customWidth="1"/>
    <col min="1286" max="1286" width="11" style="17" customWidth="1"/>
    <col min="1287" max="1287" width="10.1328125" style="17" customWidth="1"/>
    <col min="1288" max="1288" width="12.86328125" style="17" bestFit="1" customWidth="1"/>
    <col min="1289" max="1290" width="11.6640625" style="17" bestFit="1" customWidth="1"/>
    <col min="1291" max="1291" width="10.46484375" style="17" customWidth="1"/>
    <col min="1292" max="1292" width="10" style="17" bestFit="1" customWidth="1"/>
    <col min="1293" max="1293" width="11.53125" style="17" bestFit="1" customWidth="1"/>
    <col min="1294" max="1294" width="9.46484375" style="17" bestFit="1" customWidth="1"/>
    <col min="1295" max="1295" width="16.1328125" style="17" bestFit="1" customWidth="1"/>
    <col min="1296" max="1296" width="7.6640625" style="17" bestFit="1" customWidth="1"/>
    <col min="1297" max="1531" width="12.53125" style="17" customWidth="1"/>
    <col min="1532" max="1532" width="9.86328125" style="17" bestFit="1" customWidth="1"/>
    <col min="1533" max="1533" width="36" style="17" bestFit="1" customWidth="1"/>
    <col min="1534" max="1534" width="8.1328125" style="17" bestFit="1" customWidth="1"/>
    <col min="1535" max="1535" width="10.1328125" style="17" bestFit="1" customWidth="1"/>
    <col min="1536" max="1536" width="7.6640625" style="17" bestFit="1" customWidth="1"/>
    <col min="1537" max="1537" width="9" style="17" bestFit="1" customWidth="1"/>
    <col min="1538" max="1538" width="17.1328125" style="17" customWidth="1"/>
    <col min="1539" max="1539" width="12.86328125" style="17" bestFit="1" customWidth="1"/>
    <col min="1540" max="1540" width="12.86328125" style="17" customWidth="1"/>
    <col min="1541" max="1541" width="13.86328125" style="17" customWidth="1"/>
    <col min="1542" max="1542" width="11" style="17" customWidth="1"/>
    <col min="1543" max="1543" width="10.1328125" style="17" customWidth="1"/>
    <col min="1544" max="1544" width="12.86328125" style="17" bestFit="1" customWidth="1"/>
    <col min="1545" max="1546" width="11.6640625" style="17" bestFit="1" customWidth="1"/>
    <col min="1547" max="1547" width="10.46484375" style="17" customWidth="1"/>
    <col min="1548" max="1548" width="10" style="17" bestFit="1" customWidth="1"/>
    <col min="1549" max="1549" width="11.53125" style="17" bestFit="1" customWidth="1"/>
    <col min="1550" max="1550" width="9.46484375" style="17" bestFit="1" customWidth="1"/>
    <col min="1551" max="1551" width="16.1328125" style="17" bestFit="1" customWidth="1"/>
    <col min="1552" max="1552" width="7.6640625" style="17" bestFit="1" customWidth="1"/>
    <col min="1553" max="1787" width="12.53125" style="17" customWidth="1"/>
    <col min="1788" max="1788" width="9.86328125" style="17" bestFit="1" customWidth="1"/>
    <col min="1789" max="1789" width="36" style="17" bestFit="1" customWidth="1"/>
    <col min="1790" max="1790" width="8.1328125" style="17" bestFit="1" customWidth="1"/>
    <col min="1791" max="1791" width="10.1328125" style="17" bestFit="1" customWidth="1"/>
    <col min="1792" max="1792" width="7.6640625" style="17" bestFit="1" customWidth="1"/>
    <col min="1793" max="1793" width="9" style="17" bestFit="1" customWidth="1"/>
    <col min="1794" max="1794" width="17.1328125" style="17" customWidth="1"/>
    <col min="1795" max="1795" width="12.86328125" style="17" bestFit="1" customWidth="1"/>
    <col min="1796" max="1796" width="12.86328125" style="17" customWidth="1"/>
    <col min="1797" max="1797" width="13.86328125" style="17" customWidth="1"/>
    <col min="1798" max="1798" width="11" style="17" customWidth="1"/>
    <col min="1799" max="1799" width="10.1328125" style="17" customWidth="1"/>
    <col min="1800" max="1800" width="12.86328125" style="17" bestFit="1" customWidth="1"/>
    <col min="1801" max="1802" width="11.6640625" style="17" bestFit="1" customWidth="1"/>
    <col min="1803" max="1803" width="10.46484375" style="17" customWidth="1"/>
    <col min="1804" max="1804" width="10" style="17" bestFit="1" customWidth="1"/>
    <col min="1805" max="1805" width="11.53125" style="17" bestFit="1" customWidth="1"/>
    <col min="1806" max="1806" width="9.46484375" style="17" bestFit="1" customWidth="1"/>
    <col min="1807" max="1807" width="16.1328125" style="17" bestFit="1" customWidth="1"/>
    <col min="1808" max="1808" width="7.6640625" style="17" bestFit="1" customWidth="1"/>
    <col min="1809" max="2043" width="12.53125" style="17" customWidth="1"/>
    <col min="2044" max="2044" width="9.86328125" style="17" bestFit="1" customWidth="1"/>
    <col min="2045" max="2045" width="36" style="17" bestFit="1" customWidth="1"/>
    <col min="2046" max="2046" width="8.1328125" style="17" bestFit="1" customWidth="1"/>
    <col min="2047" max="2047" width="10.1328125" style="17" bestFit="1" customWidth="1"/>
    <col min="2048" max="2048" width="7.6640625" style="17" bestFit="1" customWidth="1"/>
    <col min="2049" max="2049" width="9" style="17" bestFit="1" customWidth="1"/>
    <col min="2050" max="2050" width="17.1328125" style="17" customWidth="1"/>
    <col min="2051" max="2051" width="12.86328125" style="17" bestFit="1" customWidth="1"/>
    <col min="2052" max="2052" width="12.86328125" style="17" customWidth="1"/>
    <col min="2053" max="2053" width="13.86328125" style="17" customWidth="1"/>
    <col min="2054" max="2054" width="11" style="17" customWidth="1"/>
    <col min="2055" max="2055" width="10.1328125" style="17" customWidth="1"/>
    <col min="2056" max="2056" width="12.86328125" style="17" bestFit="1" customWidth="1"/>
    <col min="2057" max="2058" width="11.6640625" style="17" bestFit="1" customWidth="1"/>
    <col min="2059" max="2059" width="10.46484375" style="17" customWidth="1"/>
    <col min="2060" max="2060" width="10" style="17" bestFit="1" customWidth="1"/>
    <col min="2061" max="2061" width="11.53125" style="17" bestFit="1" customWidth="1"/>
    <col min="2062" max="2062" width="9.46484375" style="17" bestFit="1" customWidth="1"/>
    <col min="2063" max="2063" width="16.1328125" style="17" bestFit="1" customWidth="1"/>
    <col min="2064" max="2064" width="7.6640625" style="17" bestFit="1" customWidth="1"/>
    <col min="2065" max="2299" width="12.53125" style="17" customWidth="1"/>
    <col min="2300" max="2300" width="9.86328125" style="17" bestFit="1" customWidth="1"/>
    <col min="2301" max="2301" width="36" style="17" bestFit="1" customWidth="1"/>
    <col min="2302" max="2302" width="8.1328125" style="17" bestFit="1" customWidth="1"/>
    <col min="2303" max="2303" width="10.1328125" style="17" bestFit="1" customWidth="1"/>
    <col min="2304" max="2304" width="7.6640625" style="17" bestFit="1" customWidth="1"/>
    <col min="2305" max="2305" width="9" style="17" bestFit="1" customWidth="1"/>
    <col min="2306" max="2306" width="17.1328125" style="17" customWidth="1"/>
    <col min="2307" max="2307" width="12.86328125" style="17" bestFit="1" customWidth="1"/>
    <col min="2308" max="2308" width="12.86328125" style="17" customWidth="1"/>
    <col min="2309" max="2309" width="13.86328125" style="17" customWidth="1"/>
    <col min="2310" max="2310" width="11" style="17" customWidth="1"/>
    <col min="2311" max="2311" width="10.1328125" style="17" customWidth="1"/>
    <col min="2312" max="2312" width="12.86328125" style="17" bestFit="1" customWidth="1"/>
    <col min="2313" max="2314" width="11.6640625" style="17" bestFit="1" customWidth="1"/>
    <col min="2315" max="2315" width="10.46484375" style="17" customWidth="1"/>
    <col min="2316" max="2316" width="10" style="17" bestFit="1" customWidth="1"/>
    <col min="2317" max="2317" width="11.53125" style="17" bestFit="1" customWidth="1"/>
    <col min="2318" max="2318" width="9.46484375" style="17" bestFit="1" customWidth="1"/>
    <col min="2319" max="2319" width="16.1328125" style="17" bestFit="1" customWidth="1"/>
    <col min="2320" max="2320" width="7.6640625" style="17" bestFit="1" customWidth="1"/>
    <col min="2321" max="2555" width="12.53125" style="17" customWidth="1"/>
    <col min="2556" max="2556" width="9.86328125" style="17" bestFit="1" customWidth="1"/>
    <col min="2557" max="2557" width="36" style="17" bestFit="1" customWidth="1"/>
    <col min="2558" max="2558" width="8.1328125" style="17" bestFit="1" customWidth="1"/>
    <col min="2559" max="2559" width="10.1328125" style="17" bestFit="1" customWidth="1"/>
    <col min="2560" max="2560" width="7.6640625" style="17" bestFit="1" customWidth="1"/>
    <col min="2561" max="2561" width="9" style="17" bestFit="1" customWidth="1"/>
    <col min="2562" max="2562" width="17.1328125" style="17" customWidth="1"/>
    <col min="2563" max="2563" width="12.86328125" style="17" bestFit="1" customWidth="1"/>
    <col min="2564" max="2564" width="12.86328125" style="17" customWidth="1"/>
    <col min="2565" max="2565" width="13.86328125" style="17" customWidth="1"/>
    <col min="2566" max="2566" width="11" style="17" customWidth="1"/>
    <col min="2567" max="2567" width="10.1328125" style="17" customWidth="1"/>
    <col min="2568" max="2568" width="12.86328125" style="17" bestFit="1" customWidth="1"/>
    <col min="2569" max="2570" width="11.6640625" style="17" bestFit="1" customWidth="1"/>
    <col min="2571" max="2571" width="10.46484375" style="17" customWidth="1"/>
    <col min="2572" max="2572" width="10" style="17" bestFit="1" customWidth="1"/>
    <col min="2573" max="2573" width="11.53125" style="17" bestFit="1" customWidth="1"/>
    <col min="2574" max="2574" width="9.46484375" style="17" bestFit="1" customWidth="1"/>
    <col min="2575" max="2575" width="16.1328125" style="17" bestFit="1" customWidth="1"/>
    <col min="2576" max="2576" width="7.6640625" style="17" bestFit="1" customWidth="1"/>
    <col min="2577" max="2811" width="12.53125" style="17" customWidth="1"/>
    <col min="2812" max="2812" width="9.86328125" style="17" bestFit="1" customWidth="1"/>
    <col min="2813" max="2813" width="36" style="17" bestFit="1" customWidth="1"/>
    <col min="2814" max="2814" width="8.1328125" style="17" bestFit="1" customWidth="1"/>
    <col min="2815" max="2815" width="10.1328125" style="17" bestFit="1" customWidth="1"/>
    <col min="2816" max="2816" width="7.6640625" style="17" bestFit="1" customWidth="1"/>
    <col min="2817" max="2817" width="9" style="17" bestFit="1" customWidth="1"/>
    <col min="2818" max="2818" width="17.1328125" style="17" customWidth="1"/>
    <col min="2819" max="2819" width="12.86328125" style="17" bestFit="1" customWidth="1"/>
    <col min="2820" max="2820" width="12.86328125" style="17" customWidth="1"/>
    <col min="2821" max="2821" width="13.86328125" style="17" customWidth="1"/>
    <col min="2822" max="2822" width="11" style="17" customWidth="1"/>
    <col min="2823" max="2823" width="10.1328125" style="17" customWidth="1"/>
    <col min="2824" max="2824" width="12.86328125" style="17" bestFit="1" customWidth="1"/>
    <col min="2825" max="2826" width="11.6640625" style="17" bestFit="1" customWidth="1"/>
    <col min="2827" max="2827" width="10.46484375" style="17" customWidth="1"/>
    <col min="2828" max="2828" width="10" style="17" bestFit="1" customWidth="1"/>
    <col min="2829" max="2829" width="11.53125" style="17" bestFit="1" customWidth="1"/>
    <col min="2830" max="2830" width="9.46484375" style="17" bestFit="1" customWidth="1"/>
    <col min="2831" max="2831" width="16.1328125" style="17" bestFit="1" customWidth="1"/>
    <col min="2832" max="2832" width="7.6640625" style="17" bestFit="1" customWidth="1"/>
    <col min="2833" max="3067" width="12.53125" style="17" customWidth="1"/>
    <col min="3068" max="3068" width="9.86328125" style="17" bestFit="1" customWidth="1"/>
    <col min="3069" max="3069" width="36" style="17" bestFit="1" customWidth="1"/>
    <col min="3070" max="3070" width="8.1328125" style="17" bestFit="1" customWidth="1"/>
    <col min="3071" max="3071" width="10.1328125" style="17" bestFit="1" customWidth="1"/>
    <col min="3072" max="3072" width="7.6640625" style="17" bestFit="1" customWidth="1"/>
    <col min="3073" max="3073" width="9" style="17" bestFit="1" customWidth="1"/>
    <col min="3074" max="3074" width="17.1328125" style="17" customWidth="1"/>
    <col min="3075" max="3075" width="12.86328125" style="17" bestFit="1" customWidth="1"/>
    <col min="3076" max="3076" width="12.86328125" style="17" customWidth="1"/>
    <col min="3077" max="3077" width="13.86328125" style="17" customWidth="1"/>
    <col min="3078" max="3078" width="11" style="17" customWidth="1"/>
    <col min="3079" max="3079" width="10.1328125" style="17" customWidth="1"/>
    <col min="3080" max="3080" width="12.86328125" style="17" bestFit="1" customWidth="1"/>
    <col min="3081" max="3082" width="11.6640625" style="17" bestFit="1" customWidth="1"/>
    <col min="3083" max="3083" width="10.46484375" style="17" customWidth="1"/>
    <col min="3084" max="3084" width="10" style="17" bestFit="1" customWidth="1"/>
    <col min="3085" max="3085" width="11.53125" style="17" bestFit="1" customWidth="1"/>
    <col min="3086" max="3086" width="9.46484375" style="17" bestFit="1" customWidth="1"/>
    <col min="3087" max="3087" width="16.1328125" style="17" bestFit="1" customWidth="1"/>
    <col min="3088" max="3088" width="7.6640625" style="17" bestFit="1" customWidth="1"/>
    <col min="3089" max="3323" width="12.53125" style="17" customWidth="1"/>
    <col min="3324" max="3324" width="9.86328125" style="17" bestFit="1" customWidth="1"/>
    <col min="3325" max="3325" width="36" style="17" bestFit="1" customWidth="1"/>
    <col min="3326" max="3326" width="8.1328125" style="17" bestFit="1" customWidth="1"/>
    <col min="3327" max="3327" width="10.1328125" style="17" bestFit="1" customWidth="1"/>
    <col min="3328" max="3328" width="7.6640625" style="17" bestFit="1" customWidth="1"/>
    <col min="3329" max="3329" width="9" style="17" bestFit="1" customWidth="1"/>
    <col min="3330" max="3330" width="17.1328125" style="17" customWidth="1"/>
    <col min="3331" max="3331" width="12.86328125" style="17" bestFit="1" customWidth="1"/>
    <col min="3332" max="3332" width="12.86328125" style="17" customWidth="1"/>
    <col min="3333" max="3333" width="13.86328125" style="17" customWidth="1"/>
    <col min="3334" max="3334" width="11" style="17" customWidth="1"/>
    <col min="3335" max="3335" width="10.1328125" style="17" customWidth="1"/>
    <col min="3336" max="3336" width="12.86328125" style="17" bestFit="1" customWidth="1"/>
    <col min="3337" max="3338" width="11.6640625" style="17" bestFit="1" customWidth="1"/>
    <col min="3339" max="3339" width="10.46484375" style="17" customWidth="1"/>
    <col min="3340" max="3340" width="10" style="17" bestFit="1" customWidth="1"/>
    <col min="3341" max="3341" width="11.53125" style="17" bestFit="1" customWidth="1"/>
    <col min="3342" max="3342" width="9.46484375" style="17" bestFit="1" customWidth="1"/>
    <col min="3343" max="3343" width="16.1328125" style="17" bestFit="1" customWidth="1"/>
    <col min="3344" max="3344" width="7.6640625" style="17" bestFit="1" customWidth="1"/>
    <col min="3345" max="3579" width="12.53125" style="17" customWidth="1"/>
    <col min="3580" max="3580" width="9.86328125" style="17" bestFit="1" customWidth="1"/>
    <col min="3581" max="3581" width="36" style="17" bestFit="1" customWidth="1"/>
    <col min="3582" max="3582" width="8.1328125" style="17" bestFit="1" customWidth="1"/>
    <col min="3583" max="3583" width="10.1328125" style="17" bestFit="1" customWidth="1"/>
    <col min="3584" max="3584" width="7.6640625" style="17" bestFit="1" customWidth="1"/>
    <col min="3585" max="3585" width="9" style="17" bestFit="1" customWidth="1"/>
    <col min="3586" max="3586" width="17.1328125" style="17" customWidth="1"/>
    <col min="3587" max="3587" width="12.86328125" style="17" bestFit="1" customWidth="1"/>
    <col min="3588" max="3588" width="12.86328125" style="17" customWidth="1"/>
    <col min="3589" max="3589" width="13.86328125" style="17" customWidth="1"/>
    <col min="3590" max="3590" width="11" style="17" customWidth="1"/>
    <col min="3591" max="3591" width="10.1328125" style="17" customWidth="1"/>
    <col min="3592" max="3592" width="12.86328125" style="17" bestFit="1" customWidth="1"/>
    <col min="3593" max="3594" width="11.6640625" style="17" bestFit="1" customWidth="1"/>
    <col min="3595" max="3595" width="10.46484375" style="17" customWidth="1"/>
    <col min="3596" max="3596" width="10" style="17" bestFit="1" customWidth="1"/>
    <col min="3597" max="3597" width="11.53125" style="17" bestFit="1" customWidth="1"/>
    <col min="3598" max="3598" width="9.46484375" style="17" bestFit="1" customWidth="1"/>
    <col min="3599" max="3599" width="16.1328125" style="17" bestFit="1" customWidth="1"/>
    <col min="3600" max="3600" width="7.6640625" style="17" bestFit="1" customWidth="1"/>
    <col min="3601" max="3835" width="12.53125" style="17" customWidth="1"/>
    <col min="3836" max="3836" width="9.86328125" style="17" bestFit="1" customWidth="1"/>
    <col min="3837" max="3837" width="36" style="17" bestFit="1" customWidth="1"/>
    <col min="3838" max="3838" width="8.1328125" style="17" bestFit="1" customWidth="1"/>
    <col min="3839" max="3839" width="10.1328125" style="17" bestFit="1" customWidth="1"/>
    <col min="3840" max="3840" width="7.6640625" style="17" bestFit="1" customWidth="1"/>
    <col min="3841" max="3841" width="9" style="17" bestFit="1" customWidth="1"/>
    <col min="3842" max="3842" width="17.1328125" style="17" customWidth="1"/>
    <col min="3843" max="3843" width="12.86328125" style="17" bestFit="1" customWidth="1"/>
    <col min="3844" max="3844" width="12.86328125" style="17" customWidth="1"/>
    <col min="3845" max="3845" width="13.86328125" style="17" customWidth="1"/>
    <col min="3846" max="3846" width="11" style="17" customWidth="1"/>
    <col min="3847" max="3847" width="10.1328125" style="17" customWidth="1"/>
    <col min="3848" max="3848" width="12.86328125" style="17" bestFit="1" customWidth="1"/>
    <col min="3849" max="3850" width="11.6640625" style="17" bestFit="1" customWidth="1"/>
    <col min="3851" max="3851" width="10.46484375" style="17" customWidth="1"/>
    <col min="3852" max="3852" width="10" style="17" bestFit="1" customWidth="1"/>
    <col min="3853" max="3853" width="11.53125" style="17" bestFit="1" customWidth="1"/>
    <col min="3854" max="3854" width="9.46484375" style="17" bestFit="1" customWidth="1"/>
    <col min="3855" max="3855" width="16.1328125" style="17" bestFit="1" customWidth="1"/>
    <col min="3856" max="3856" width="7.6640625" style="17" bestFit="1" customWidth="1"/>
    <col min="3857" max="4091" width="12.53125" style="17" customWidth="1"/>
    <col min="4092" max="4092" width="9.86328125" style="17" bestFit="1" customWidth="1"/>
    <col min="4093" max="4093" width="36" style="17" bestFit="1" customWidth="1"/>
    <col min="4094" max="4094" width="8.1328125" style="17" bestFit="1" customWidth="1"/>
    <col min="4095" max="4095" width="10.1328125" style="17" bestFit="1" customWidth="1"/>
    <col min="4096" max="4096" width="7.6640625" style="17" bestFit="1" customWidth="1"/>
    <col min="4097" max="4097" width="9" style="17" bestFit="1" customWidth="1"/>
    <col min="4098" max="4098" width="17.1328125" style="17" customWidth="1"/>
    <col min="4099" max="4099" width="12.86328125" style="17" bestFit="1" customWidth="1"/>
    <col min="4100" max="4100" width="12.86328125" style="17" customWidth="1"/>
    <col min="4101" max="4101" width="13.86328125" style="17" customWidth="1"/>
    <col min="4102" max="4102" width="11" style="17" customWidth="1"/>
    <col min="4103" max="4103" width="10.1328125" style="17" customWidth="1"/>
    <col min="4104" max="4104" width="12.86328125" style="17" bestFit="1" customWidth="1"/>
    <col min="4105" max="4106" width="11.6640625" style="17" bestFit="1" customWidth="1"/>
    <col min="4107" max="4107" width="10.46484375" style="17" customWidth="1"/>
    <col min="4108" max="4108" width="10" style="17" bestFit="1" customWidth="1"/>
    <col min="4109" max="4109" width="11.53125" style="17" bestFit="1" customWidth="1"/>
    <col min="4110" max="4110" width="9.46484375" style="17" bestFit="1" customWidth="1"/>
    <col min="4111" max="4111" width="16.1328125" style="17" bestFit="1" customWidth="1"/>
    <col min="4112" max="4112" width="7.6640625" style="17" bestFit="1" customWidth="1"/>
    <col min="4113" max="4347" width="12.53125" style="17" customWidth="1"/>
    <col min="4348" max="4348" width="9.86328125" style="17" bestFit="1" customWidth="1"/>
    <col min="4349" max="4349" width="36" style="17" bestFit="1" customWidth="1"/>
    <col min="4350" max="4350" width="8.1328125" style="17" bestFit="1" customWidth="1"/>
    <col min="4351" max="4351" width="10.1328125" style="17" bestFit="1" customWidth="1"/>
    <col min="4352" max="4352" width="7.6640625" style="17" bestFit="1" customWidth="1"/>
    <col min="4353" max="4353" width="9" style="17" bestFit="1" customWidth="1"/>
    <col min="4354" max="4354" width="17.1328125" style="17" customWidth="1"/>
    <col min="4355" max="4355" width="12.86328125" style="17" bestFit="1" customWidth="1"/>
    <col min="4356" max="4356" width="12.86328125" style="17" customWidth="1"/>
    <col min="4357" max="4357" width="13.86328125" style="17" customWidth="1"/>
    <col min="4358" max="4358" width="11" style="17" customWidth="1"/>
    <col min="4359" max="4359" width="10.1328125" style="17" customWidth="1"/>
    <col min="4360" max="4360" width="12.86328125" style="17" bestFit="1" customWidth="1"/>
    <col min="4361" max="4362" width="11.6640625" style="17" bestFit="1" customWidth="1"/>
    <col min="4363" max="4363" width="10.46484375" style="17" customWidth="1"/>
    <col min="4364" max="4364" width="10" style="17" bestFit="1" customWidth="1"/>
    <col min="4365" max="4365" width="11.53125" style="17" bestFit="1" customWidth="1"/>
    <col min="4366" max="4366" width="9.46484375" style="17" bestFit="1" customWidth="1"/>
    <col min="4367" max="4367" width="16.1328125" style="17" bestFit="1" customWidth="1"/>
    <col min="4368" max="4368" width="7.6640625" style="17" bestFit="1" customWidth="1"/>
    <col min="4369" max="4603" width="12.53125" style="17" customWidth="1"/>
    <col min="4604" max="4604" width="9.86328125" style="17" bestFit="1" customWidth="1"/>
    <col min="4605" max="4605" width="36" style="17" bestFit="1" customWidth="1"/>
    <col min="4606" max="4606" width="8.1328125" style="17" bestFit="1" customWidth="1"/>
    <col min="4607" max="4607" width="10.1328125" style="17" bestFit="1" customWidth="1"/>
    <col min="4608" max="4608" width="7.6640625" style="17" bestFit="1" customWidth="1"/>
    <col min="4609" max="4609" width="9" style="17" bestFit="1" customWidth="1"/>
    <col min="4610" max="4610" width="17.1328125" style="17" customWidth="1"/>
    <col min="4611" max="4611" width="12.86328125" style="17" bestFit="1" customWidth="1"/>
    <col min="4612" max="4612" width="12.86328125" style="17" customWidth="1"/>
    <col min="4613" max="4613" width="13.86328125" style="17" customWidth="1"/>
    <col min="4614" max="4614" width="11" style="17" customWidth="1"/>
    <col min="4615" max="4615" width="10.1328125" style="17" customWidth="1"/>
    <col min="4616" max="4616" width="12.86328125" style="17" bestFit="1" customWidth="1"/>
    <col min="4617" max="4618" width="11.6640625" style="17" bestFit="1" customWidth="1"/>
    <col min="4619" max="4619" width="10.46484375" style="17" customWidth="1"/>
    <col min="4620" max="4620" width="10" style="17" bestFit="1" customWidth="1"/>
    <col min="4621" max="4621" width="11.53125" style="17" bestFit="1" customWidth="1"/>
    <col min="4622" max="4622" width="9.46484375" style="17" bestFit="1" customWidth="1"/>
    <col min="4623" max="4623" width="16.1328125" style="17" bestFit="1" customWidth="1"/>
    <col min="4624" max="4624" width="7.6640625" style="17" bestFit="1" customWidth="1"/>
    <col min="4625" max="4859" width="12.53125" style="17" customWidth="1"/>
    <col min="4860" max="4860" width="9.86328125" style="17" bestFit="1" customWidth="1"/>
    <col min="4861" max="4861" width="36" style="17" bestFit="1" customWidth="1"/>
    <col min="4862" max="4862" width="8.1328125" style="17" bestFit="1" customWidth="1"/>
    <col min="4863" max="4863" width="10.1328125" style="17" bestFit="1" customWidth="1"/>
    <col min="4864" max="4864" width="7.6640625" style="17" bestFit="1" customWidth="1"/>
    <col min="4865" max="4865" width="9" style="17" bestFit="1" customWidth="1"/>
    <col min="4866" max="4866" width="17.1328125" style="17" customWidth="1"/>
    <col min="4867" max="4867" width="12.86328125" style="17" bestFit="1" customWidth="1"/>
    <col min="4868" max="4868" width="12.86328125" style="17" customWidth="1"/>
    <col min="4869" max="4869" width="13.86328125" style="17" customWidth="1"/>
    <col min="4870" max="4870" width="11" style="17" customWidth="1"/>
    <col min="4871" max="4871" width="10.1328125" style="17" customWidth="1"/>
    <col min="4872" max="4872" width="12.86328125" style="17" bestFit="1" customWidth="1"/>
    <col min="4873" max="4874" width="11.6640625" style="17" bestFit="1" customWidth="1"/>
    <col min="4875" max="4875" width="10.46484375" style="17" customWidth="1"/>
    <col min="4876" max="4876" width="10" style="17" bestFit="1" customWidth="1"/>
    <col min="4877" max="4877" width="11.53125" style="17" bestFit="1" customWidth="1"/>
    <col min="4878" max="4878" width="9.46484375" style="17" bestFit="1" customWidth="1"/>
    <col min="4879" max="4879" width="16.1328125" style="17" bestFit="1" customWidth="1"/>
    <col min="4880" max="4880" width="7.6640625" style="17" bestFit="1" customWidth="1"/>
    <col min="4881" max="5115" width="12.53125" style="17" customWidth="1"/>
    <col min="5116" max="5116" width="9.86328125" style="17" bestFit="1" customWidth="1"/>
    <col min="5117" max="5117" width="36" style="17" bestFit="1" customWidth="1"/>
    <col min="5118" max="5118" width="8.1328125" style="17" bestFit="1" customWidth="1"/>
    <col min="5119" max="5119" width="10.1328125" style="17" bestFit="1" customWidth="1"/>
    <col min="5120" max="5120" width="7.6640625" style="17" bestFit="1" customWidth="1"/>
    <col min="5121" max="5121" width="9" style="17" bestFit="1" customWidth="1"/>
    <col min="5122" max="5122" width="17.1328125" style="17" customWidth="1"/>
    <col min="5123" max="5123" width="12.86328125" style="17" bestFit="1" customWidth="1"/>
    <col min="5124" max="5124" width="12.86328125" style="17" customWidth="1"/>
    <col min="5125" max="5125" width="13.86328125" style="17" customWidth="1"/>
    <col min="5126" max="5126" width="11" style="17" customWidth="1"/>
    <col min="5127" max="5127" width="10.1328125" style="17" customWidth="1"/>
    <col min="5128" max="5128" width="12.86328125" style="17" bestFit="1" customWidth="1"/>
    <col min="5129" max="5130" width="11.6640625" style="17" bestFit="1" customWidth="1"/>
    <col min="5131" max="5131" width="10.46484375" style="17" customWidth="1"/>
    <col min="5132" max="5132" width="10" style="17" bestFit="1" customWidth="1"/>
    <col min="5133" max="5133" width="11.53125" style="17" bestFit="1" customWidth="1"/>
    <col min="5134" max="5134" width="9.46484375" style="17" bestFit="1" customWidth="1"/>
    <col min="5135" max="5135" width="16.1328125" style="17" bestFit="1" customWidth="1"/>
    <col min="5136" max="5136" width="7.6640625" style="17" bestFit="1" customWidth="1"/>
    <col min="5137" max="5371" width="12.53125" style="17" customWidth="1"/>
    <col min="5372" max="5372" width="9.86328125" style="17" bestFit="1" customWidth="1"/>
    <col min="5373" max="5373" width="36" style="17" bestFit="1" customWidth="1"/>
    <col min="5374" max="5374" width="8.1328125" style="17" bestFit="1" customWidth="1"/>
    <col min="5375" max="5375" width="10.1328125" style="17" bestFit="1" customWidth="1"/>
    <col min="5376" max="5376" width="7.6640625" style="17" bestFit="1" customWidth="1"/>
    <col min="5377" max="5377" width="9" style="17" bestFit="1" customWidth="1"/>
    <col min="5378" max="5378" width="17.1328125" style="17" customWidth="1"/>
    <col min="5379" max="5379" width="12.86328125" style="17" bestFit="1" customWidth="1"/>
    <col min="5380" max="5380" width="12.86328125" style="17" customWidth="1"/>
    <col min="5381" max="5381" width="13.86328125" style="17" customWidth="1"/>
    <col min="5382" max="5382" width="11" style="17" customWidth="1"/>
    <col min="5383" max="5383" width="10.1328125" style="17" customWidth="1"/>
    <col min="5384" max="5384" width="12.86328125" style="17" bestFit="1" customWidth="1"/>
    <col min="5385" max="5386" width="11.6640625" style="17" bestFit="1" customWidth="1"/>
    <col min="5387" max="5387" width="10.46484375" style="17" customWidth="1"/>
    <col min="5388" max="5388" width="10" style="17" bestFit="1" customWidth="1"/>
    <col min="5389" max="5389" width="11.53125" style="17" bestFit="1" customWidth="1"/>
    <col min="5390" max="5390" width="9.46484375" style="17" bestFit="1" customWidth="1"/>
    <col min="5391" max="5391" width="16.1328125" style="17" bestFit="1" customWidth="1"/>
    <col min="5392" max="5392" width="7.6640625" style="17" bestFit="1" customWidth="1"/>
    <col min="5393" max="5627" width="12.53125" style="17" customWidth="1"/>
    <col min="5628" max="5628" width="9.86328125" style="17" bestFit="1" customWidth="1"/>
    <col min="5629" max="5629" width="36" style="17" bestFit="1" customWidth="1"/>
    <col min="5630" max="5630" width="8.1328125" style="17" bestFit="1" customWidth="1"/>
    <col min="5631" max="5631" width="10.1328125" style="17" bestFit="1" customWidth="1"/>
    <col min="5632" max="5632" width="7.6640625" style="17" bestFit="1" customWidth="1"/>
    <col min="5633" max="5633" width="9" style="17" bestFit="1" customWidth="1"/>
    <col min="5634" max="5634" width="17.1328125" style="17" customWidth="1"/>
    <col min="5635" max="5635" width="12.86328125" style="17" bestFit="1" customWidth="1"/>
    <col min="5636" max="5636" width="12.86328125" style="17" customWidth="1"/>
    <col min="5637" max="5637" width="13.86328125" style="17" customWidth="1"/>
    <col min="5638" max="5638" width="11" style="17" customWidth="1"/>
    <col min="5639" max="5639" width="10.1328125" style="17" customWidth="1"/>
    <col min="5640" max="5640" width="12.86328125" style="17" bestFit="1" customWidth="1"/>
    <col min="5641" max="5642" width="11.6640625" style="17" bestFit="1" customWidth="1"/>
    <col min="5643" max="5643" width="10.46484375" style="17" customWidth="1"/>
    <col min="5644" max="5644" width="10" style="17" bestFit="1" customWidth="1"/>
    <col min="5645" max="5645" width="11.53125" style="17" bestFit="1" customWidth="1"/>
    <col min="5646" max="5646" width="9.46484375" style="17" bestFit="1" customWidth="1"/>
    <col min="5647" max="5647" width="16.1328125" style="17" bestFit="1" customWidth="1"/>
    <col min="5648" max="5648" width="7.6640625" style="17" bestFit="1" customWidth="1"/>
    <col min="5649" max="5883" width="12.53125" style="17" customWidth="1"/>
    <col min="5884" max="5884" width="9.86328125" style="17" bestFit="1" customWidth="1"/>
    <col min="5885" max="5885" width="36" style="17" bestFit="1" customWidth="1"/>
    <col min="5886" max="5886" width="8.1328125" style="17" bestFit="1" customWidth="1"/>
    <col min="5887" max="5887" width="10.1328125" style="17" bestFit="1" customWidth="1"/>
    <col min="5888" max="5888" width="7.6640625" style="17" bestFit="1" customWidth="1"/>
    <col min="5889" max="5889" width="9" style="17" bestFit="1" customWidth="1"/>
    <col min="5890" max="5890" width="17.1328125" style="17" customWidth="1"/>
    <col min="5891" max="5891" width="12.86328125" style="17" bestFit="1" customWidth="1"/>
    <col min="5892" max="5892" width="12.86328125" style="17" customWidth="1"/>
    <col min="5893" max="5893" width="13.86328125" style="17" customWidth="1"/>
    <col min="5894" max="5894" width="11" style="17" customWidth="1"/>
    <col min="5895" max="5895" width="10.1328125" style="17" customWidth="1"/>
    <col min="5896" max="5896" width="12.86328125" style="17" bestFit="1" customWidth="1"/>
    <col min="5897" max="5898" width="11.6640625" style="17" bestFit="1" customWidth="1"/>
    <col min="5899" max="5899" width="10.46484375" style="17" customWidth="1"/>
    <col min="5900" max="5900" width="10" style="17" bestFit="1" customWidth="1"/>
    <col min="5901" max="5901" width="11.53125" style="17" bestFit="1" customWidth="1"/>
    <col min="5902" max="5902" width="9.46484375" style="17" bestFit="1" customWidth="1"/>
    <col min="5903" max="5903" width="16.1328125" style="17" bestFit="1" customWidth="1"/>
    <col min="5904" max="5904" width="7.6640625" style="17" bestFit="1" customWidth="1"/>
    <col min="5905" max="6139" width="12.53125" style="17" customWidth="1"/>
    <col min="6140" max="6140" width="9.86328125" style="17" bestFit="1" customWidth="1"/>
    <col min="6141" max="6141" width="36" style="17" bestFit="1" customWidth="1"/>
    <col min="6142" max="6142" width="8.1328125" style="17" bestFit="1" customWidth="1"/>
    <col min="6143" max="6143" width="10.1328125" style="17" bestFit="1" customWidth="1"/>
    <col min="6144" max="6144" width="7.6640625" style="17" bestFit="1" customWidth="1"/>
    <col min="6145" max="6145" width="9" style="17" bestFit="1" customWidth="1"/>
    <col min="6146" max="6146" width="17.1328125" style="17" customWidth="1"/>
    <col min="6147" max="6147" width="12.86328125" style="17" bestFit="1" customWidth="1"/>
    <col min="6148" max="6148" width="12.86328125" style="17" customWidth="1"/>
    <col min="6149" max="6149" width="13.86328125" style="17" customWidth="1"/>
    <col min="6150" max="6150" width="11" style="17" customWidth="1"/>
    <col min="6151" max="6151" width="10.1328125" style="17" customWidth="1"/>
    <col min="6152" max="6152" width="12.86328125" style="17" bestFit="1" customWidth="1"/>
    <col min="6153" max="6154" width="11.6640625" style="17" bestFit="1" customWidth="1"/>
    <col min="6155" max="6155" width="10.46484375" style="17" customWidth="1"/>
    <col min="6156" max="6156" width="10" style="17" bestFit="1" customWidth="1"/>
    <col min="6157" max="6157" width="11.53125" style="17" bestFit="1" customWidth="1"/>
    <col min="6158" max="6158" width="9.46484375" style="17" bestFit="1" customWidth="1"/>
    <col min="6159" max="6159" width="16.1328125" style="17" bestFit="1" customWidth="1"/>
    <col min="6160" max="6160" width="7.6640625" style="17" bestFit="1" customWidth="1"/>
    <col min="6161" max="6395" width="12.53125" style="17" customWidth="1"/>
    <col min="6396" max="6396" width="9.86328125" style="17" bestFit="1" customWidth="1"/>
    <col min="6397" max="6397" width="36" style="17" bestFit="1" customWidth="1"/>
    <col min="6398" max="6398" width="8.1328125" style="17" bestFit="1" customWidth="1"/>
    <col min="6399" max="6399" width="10.1328125" style="17" bestFit="1" customWidth="1"/>
    <col min="6400" max="6400" width="7.6640625" style="17" bestFit="1" customWidth="1"/>
    <col min="6401" max="6401" width="9" style="17" bestFit="1" customWidth="1"/>
    <col min="6402" max="6402" width="17.1328125" style="17" customWidth="1"/>
    <col min="6403" max="6403" width="12.86328125" style="17" bestFit="1" customWidth="1"/>
    <col min="6404" max="6404" width="12.86328125" style="17" customWidth="1"/>
    <col min="6405" max="6405" width="13.86328125" style="17" customWidth="1"/>
    <col min="6406" max="6406" width="11" style="17" customWidth="1"/>
    <col min="6407" max="6407" width="10.1328125" style="17" customWidth="1"/>
    <col min="6408" max="6408" width="12.86328125" style="17" bestFit="1" customWidth="1"/>
    <col min="6409" max="6410" width="11.6640625" style="17" bestFit="1" customWidth="1"/>
    <col min="6411" max="6411" width="10.46484375" style="17" customWidth="1"/>
    <col min="6412" max="6412" width="10" style="17" bestFit="1" customWidth="1"/>
    <col min="6413" max="6413" width="11.53125" style="17" bestFit="1" customWidth="1"/>
    <col min="6414" max="6414" width="9.46484375" style="17" bestFit="1" customWidth="1"/>
    <col min="6415" max="6415" width="16.1328125" style="17" bestFit="1" customWidth="1"/>
    <col min="6416" max="6416" width="7.6640625" style="17" bestFit="1" customWidth="1"/>
    <col min="6417" max="6651" width="12.53125" style="17" customWidth="1"/>
    <col min="6652" max="6652" width="9.86328125" style="17" bestFit="1" customWidth="1"/>
    <col min="6653" max="6653" width="36" style="17" bestFit="1" customWidth="1"/>
    <col min="6654" max="6654" width="8.1328125" style="17" bestFit="1" customWidth="1"/>
    <col min="6655" max="6655" width="10.1328125" style="17" bestFit="1" customWidth="1"/>
    <col min="6656" max="6656" width="7.6640625" style="17" bestFit="1" customWidth="1"/>
    <col min="6657" max="6657" width="9" style="17" bestFit="1" customWidth="1"/>
    <col min="6658" max="6658" width="17.1328125" style="17" customWidth="1"/>
    <col min="6659" max="6659" width="12.86328125" style="17" bestFit="1" customWidth="1"/>
    <col min="6660" max="6660" width="12.86328125" style="17" customWidth="1"/>
    <col min="6661" max="6661" width="13.86328125" style="17" customWidth="1"/>
    <col min="6662" max="6662" width="11" style="17" customWidth="1"/>
    <col min="6663" max="6663" width="10.1328125" style="17" customWidth="1"/>
    <col min="6664" max="6664" width="12.86328125" style="17" bestFit="1" customWidth="1"/>
    <col min="6665" max="6666" width="11.6640625" style="17" bestFit="1" customWidth="1"/>
    <col min="6667" max="6667" width="10.46484375" style="17" customWidth="1"/>
    <col min="6668" max="6668" width="10" style="17" bestFit="1" customWidth="1"/>
    <col min="6669" max="6669" width="11.53125" style="17" bestFit="1" customWidth="1"/>
    <col min="6670" max="6670" width="9.46484375" style="17" bestFit="1" customWidth="1"/>
    <col min="6671" max="6671" width="16.1328125" style="17" bestFit="1" customWidth="1"/>
    <col min="6672" max="6672" width="7.6640625" style="17" bestFit="1" customWidth="1"/>
    <col min="6673" max="6907" width="12.53125" style="17" customWidth="1"/>
    <col min="6908" max="6908" width="9.86328125" style="17" bestFit="1" customWidth="1"/>
    <col min="6909" max="6909" width="36" style="17" bestFit="1" customWidth="1"/>
    <col min="6910" max="6910" width="8.1328125" style="17" bestFit="1" customWidth="1"/>
    <col min="6911" max="6911" width="10.1328125" style="17" bestFit="1" customWidth="1"/>
    <col min="6912" max="6912" width="7.6640625" style="17" bestFit="1" customWidth="1"/>
    <col min="6913" max="6913" width="9" style="17" bestFit="1" customWidth="1"/>
    <col min="6914" max="6914" width="17.1328125" style="17" customWidth="1"/>
    <col min="6915" max="6915" width="12.86328125" style="17" bestFit="1" customWidth="1"/>
    <col min="6916" max="6916" width="12.86328125" style="17" customWidth="1"/>
    <col min="6917" max="6917" width="13.86328125" style="17" customWidth="1"/>
    <col min="6918" max="6918" width="11" style="17" customWidth="1"/>
    <col min="6919" max="6919" width="10.1328125" style="17" customWidth="1"/>
    <col min="6920" max="6920" width="12.86328125" style="17" bestFit="1" customWidth="1"/>
    <col min="6921" max="6922" width="11.6640625" style="17" bestFit="1" customWidth="1"/>
    <col min="6923" max="6923" width="10.46484375" style="17" customWidth="1"/>
    <col min="6924" max="6924" width="10" style="17" bestFit="1" customWidth="1"/>
    <col min="6925" max="6925" width="11.53125" style="17" bestFit="1" customWidth="1"/>
    <col min="6926" max="6926" width="9.46484375" style="17" bestFit="1" customWidth="1"/>
    <col min="6927" max="6927" width="16.1328125" style="17" bestFit="1" customWidth="1"/>
    <col min="6928" max="6928" width="7.6640625" style="17" bestFit="1" customWidth="1"/>
    <col min="6929" max="7163" width="12.53125" style="17" customWidth="1"/>
    <col min="7164" max="7164" width="9.86328125" style="17" bestFit="1" customWidth="1"/>
    <col min="7165" max="7165" width="36" style="17" bestFit="1" customWidth="1"/>
    <col min="7166" max="7166" width="8.1328125" style="17" bestFit="1" customWidth="1"/>
    <col min="7167" max="7167" width="10.1328125" style="17" bestFit="1" customWidth="1"/>
    <col min="7168" max="7168" width="7.6640625" style="17" bestFit="1" customWidth="1"/>
    <col min="7169" max="7169" width="9" style="17" bestFit="1" customWidth="1"/>
    <col min="7170" max="7170" width="17.1328125" style="17" customWidth="1"/>
    <col min="7171" max="7171" width="12.86328125" style="17" bestFit="1" customWidth="1"/>
    <col min="7172" max="7172" width="12.86328125" style="17" customWidth="1"/>
    <col min="7173" max="7173" width="13.86328125" style="17" customWidth="1"/>
    <col min="7174" max="7174" width="11" style="17" customWidth="1"/>
    <col min="7175" max="7175" width="10.1328125" style="17" customWidth="1"/>
    <col min="7176" max="7176" width="12.86328125" style="17" bestFit="1" customWidth="1"/>
    <col min="7177" max="7178" width="11.6640625" style="17" bestFit="1" customWidth="1"/>
    <col min="7179" max="7179" width="10.46484375" style="17" customWidth="1"/>
    <col min="7180" max="7180" width="10" style="17" bestFit="1" customWidth="1"/>
    <col min="7181" max="7181" width="11.53125" style="17" bestFit="1" customWidth="1"/>
    <col min="7182" max="7182" width="9.46484375" style="17" bestFit="1" customWidth="1"/>
    <col min="7183" max="7183" width="16.1328125" style="17" bestFit="1" customWidth="1"/>
    <col min="7184" max="7184" width="7.6640625" style="17" bestFit="1" customWidth="1"/>
    <col min="7185" max="7419" width="12.53125" style="17" customWidth="1"/>
    <col min="7420" max="7420" width="9.86328125" style="17" bestFit="1" customWidth="1"/>
    <col min="7421" max="7421" width="36" style="17" bestFit="1" customWidth="1"/>
    <col min="7422" max="7422" width="8.1328125" style="17" bestFit="1" customWidth="1"/>
    <col min="7423" max="7423" width="10.1328125" style="17" bestFit="1" customWidth="1"/>
    <col min="7424" max="7424" width="7.6640625" style="17" bestFit="1" customWidth="1"/>
    <col min="7425" max="7425" width="9" style="17" bestFit="1" customWidth="1"/>
    <col min="7426" max="7426" width="17.1328125" style="17" customWidth="1"/>
    <col min="7427" max="7427" width="12.86328125" style="17" bestFit="1" customWidth="1"/>
    <col min="7428" max="7428" width="12.86328125" style="17" customWidth="1"/>
    <col min="7429" max="7429" width="13.86328125" style="17" customWidth="1"/>
    <col min="7430" max="7430" width="11" style="17" customWidth="1"/>
    <col min="7431" max="7431" width="10.1328125" style="17" customWidth="1"/>
    <col min="7432" max="7432" width="12.86328125" style="17" bestFit="1" customWidth="1"/>
    <col min="7433" max="7434" width="11.6640625" style="17" bestFit="1" customWidth="1"/>
    <col min="7435" max="7435" width="10.46484375" style="17" customWidth="1"/>
    <col min="7436" max="7436" width="10" style="17" bestFit="1" customWidth="1"/>
    <col min="7437" max="7437" width="11.53125" style="17" bestFit="1" customWidth="1"/>
    <col min="7438" max="7438" width="9.46484375" style="17" bestFit="1" customWidth="1"/>
    <col min="7439" max="7439" width="16.1328125" style="17" bestFit="1" customWidth="1"/>
    <col min="7440" max="7440" width="7.6640625" style="17" bestFit="1" customWidth="1"/>
    <col min="7441" max="7675" width="12.53125" style="17" customWidth="1"/>
    <col min="7676" max="7676" width="9.86328125" style="17" bestFit="1" customWidth="1"/>
    <col min="7677" max="7677" width="36" style="17" bestFit="1" customWidth="1"/>
    <col min="7678" max="7678" width="8.1328125" style="17" bestFit="1" customWidth="1"/>
    <col min="7679" max="7679" width="10.1328125" style="17" bestFit="1" customWidth="1"/>
    <col min="7680" max="7680" width="7.6640625" style="17" bestFit="1" customWidth="1"/>
    <col min="7681" max="7681" width="9" style="17" bestFit="1" customWidth="1"/>
    <col min="7682" max="7682" width="17.1328125" style="17" customWidth="1"/>
    <col min="7683" max="7683" width="12.86328125" style="17" bestFit="1" customWidth="1"/>
    <col min="7684" max="7684" width="12.86328125" style="17" customWidth="1"/>
    <col min="7685" max="7685" width="13.86328125" style="17" customWidth="1"/>
    <col min="7686" max="7686" width="11" style="17" customWidth="1"/>
    <col min="7687" max="7687" width="10.1328125" style="17" customWidth="1"/>
    <col min="7688" max="7688" width="12.86328125" style="17" bestFit="1" customWidth="1"/>
    <col min="7689" max="7690" width="11.6640625" style="17" bestFit="1" customWidth="1"/>
    <col min="7691" max="7691" width="10.46484375" style="17" customWidth="1"/>
    <col min="7692" max="7692" width="10" style="17" bestFit="1" customWidth="1"/>
    <col min="7693" max="7693" width="11.53125" style="17" bestFit="1" customWidth="1"/>
    <col min="7694" max="7694" width="9.46484375" style="17" bestFit="1" customWidth="1"/>
    <col min="7695" max="7695" width="16.1328125" style="17" bestFit="1" customWidth="1"/>
    <col min="7696" max="7696" width="7.6640625" style="17" bestFit="1" customWidth="1"/>
    <col min="7697" max="7931" width="12.53125" style="17" customWidth="1"/>
    <col min="7932" max="7932" width="9.86328125" style="17" bestFit="1" customWidth="1"/>
    <col min="7933" max="7933" width="36" style="17" bestFit="1" customWidth="1"/>
    <col min="7934" max="7934" width="8.1328125" style="17" bestFit="1" customWidth="1"/>
    <col min="7935" max="7935" width="10.1328125" style="17" bestFit="1" customWidth="1"/>
    <col min="7936" max="7936" width="7.6640625" style="17" bestFit="1" customWidth="1"/>
    <col min="7937" max="7937" width="9" style="17" bestFit="1" customWidth="1"/>
    <col min="7938" max="7938" width="17.1328125" style="17" customWidth="1"/>
    <col min="7939" max="7939" width="12.86328125" style="17" bestFit="1" customWidth="1"/>
    <col min="7940" max="7940" width="12.86328125" style="17" customWidth="1"/>
    <col min="7941" max="7941" width="13.86328125" style="17" customWidth="1"/>
    <col min="7942" max="7942" width="11" style="17" customWidth="1"/>
    <col min="7943" max="7943" width="10.1328125" style="17" customWidth="1"/>
    <col min="7944" max="7944" width="12.86328125" style="17" bestFit="1" customWidth="1"/>
    <col min="7945" max="7946" width="11.6640625" style="17" bestFit="1" customWidth="1"/>
    <col min="7947" max="7947" width="10.46484375" style="17" customWidth="1"/>
    <col min="7948" max="7948" width="10" style="17" bestFit="1" customWidth="1"/>
    <col min="7949" max="7949" width="11.53125" style="17" bestFit="1" customWidth="1"/>
    <col min="7950" max="7950" width="9.46484375" style="17" bestFit="1" customWidth="1"/>
    <col min="7951" max="7951" width="16.1328125" style="17" bestFit="1" customWidth="1"/>
    <col min="7952" max="7952" width="7.6640625" style="17" bestFit="1" customWidth="1"/>
    <col min="7953" max="8187" width="12.53125" style="17" customWidth="1"/>
    <col min="8188" max="8188" width="9.86328125" style="17" bestFit="1" customWidth="1"/>
    <col min="8189" max="8189" width="36" style="17" bestFit="1" customWidth="1"/>
    <col min="8190" max="8190" width="8.1328125" style="17" bestFit="1" customWidth="1"/>
    <col min="8191" max="8191" width="10.1328125" style="17" bestFit="1" customWidth="1"/>
    <col min="8192" max="8192" width="7.6640625" style="17" bestFit="1" customWidth="1"/>
    <col min="8193" max="8193" width="9" style="17" bestFit="1" customWidth="1"/>
    <col min="8194" max="8194" width="17.1328125" style="17" customWidth="1"/>
    <col min="8195" max="8195" width="12.86328125" style="17" bestFit="1" customWidth="1"/>
    <col min="8196" max="8196" width="12.86328125" style="17" customWidth="1"/>
    <col min="8197" max="8197" width="13.86328125" style="17" customWidth="1"/>
    <col min="8198" max="8198" width="11" style="17" customWidth="1"/>
    <col min="8199" max="8199" width="10.1328125" style="17" customWidth="1"/>
    <col min="8200" max="8200" width="12.86328125" style="17" bestFit="1" customWidth="1"/>
    <col min="8201" max="8202" width="11.6640625" style="17" bestFit="1" customWidth="1"/>
    <col min="8203" max="8203" width="10.46484375" style="17" customWidth="1"/>
    <col min="8204" max="8204" width="10" style="17" bestFit="1" customWidth="1"/>
    <col min="8205" max="8205" width="11.53125" style="17" bestFit="1" customWidth="1"/>
    <col min="8206" max="8206" width="9.46484375" style="17" bestFit="1" customWidth="1"/>
    <col min="8207" max="8207" width="16.1328125" style="17" bestFit="1" customWidth="1"/>
    <col min="8208" max="8208" width="7.6640625" style="17" bestFit="1" customWidth="1"/>
    <col min="8209" max="8443" width="12.53125" style="17" customWidth="1"/>
    <col min="8444" max="8444" width="9.86328125" style="17" bestFit="1" customWidth="1"/>
    <col min="8445" max="8445" width="36" style="17" bestFit="1" customWidth="1"/>
    <col min="8446" max="8446" width="8.1328125" style="17" bestFit="1" customWidth="1"/>
    <col min="8447" max="8447" width="10.1328125" style="17" bestFit="1" customWidth="1"/>
    <col min="8448" max="8448" width="7.6640625" style="17" bestFit="1" customWidth="1"/>
    <col min="8449" max="8449" width="9" style="17" bestFit="1" customWidth="1"/>
    <col min="8450" max="8450" width="17.1328125" style="17" customWidth="1"/>
    <col min="8451" max="8451" width="12.86328125" style="17" bestFit="1" customWidth="1"/>
    <col min="8452" max="8452" width="12.86328125" style="17" customWidth="1"/>
    <col min="8453" max="8453" width="13.86328125" style="17" customWidth="1"/>
    <col min="8454" max="8454" width="11" style="17" customWidth="1"/>
    <col min="8455" max="8455" width="10.1328125" style="17" customWidth="1"/>
    <col min="8456" max="8456" width="12.86328125" style="17" bestFit="1" customWidth="1"/>
    <col min="8457" max="8458" width="11.6640625" style="17" bestFit="1" customWidth="1"/>
    <col min="8459" max="8459" width="10.46484375" style="17" customWidth="1"/>
    <col min="8460" max="8460" width="10" style="17" bestFit="1" customWidth="1"/>
    <col min="8461" max="8461" width="11.53125" style="17" bestFit="1" customWidth="1"/>
    <col min="8462" max="8462" width="9.46484375" style="17" bestFit="1" customWidth="1"/>
    <col min="8463" max="8463" width="16.1328125" style="17" bestFit="1" customWidth="1"/>
    <col min="8464" max="8464" width="7.6640625" style="17" bestFit="1" customWidth="1"/>
    <col min="8465" max="8699" width="12.53125" style="17" customWidth="1"/>
    <col min="8700" max="8700" width="9.86328125" style="17" bestFit="1" customWidth="1"/>
    <col min="8701" max="8701" width="36" style="17" bestFit="1" customWidth="1"/>
    <col min="8702" max="8702" width="8.1328125" style="17" bestFit="1" customWidth="1"/>
    <col min="8703" max="8703" width="10.1328125" style="17" bestFit="1" customWidth="1"/>
    <col min="8704" max="8704" width="7.6640625" style="17" bestFit="1" customWidth="1"/>
    <col min="8705" max="8705" width="9" style="17" bestFit="1" customWidth="1"/>
    <col min="8706" max="8706" width="17.1328125" style="17" customWidth="1"/>
    <col min="8707" max="8707" width="12.86328125" style="17" bestFit="1" customWidth="1"/>
    <col min="8708" max="8708" width="12.86328125" style="17" customWidth="1"/>
    <col min="8709" max="8709" width="13.86328125" style="17" customWidth="1"/>
    <col min="8710" max="8710" width="11" style="17" customWidth="1"/>
    <col min="8711" max="8711" width="10.1328125" style="17" customWidth="1"/>
    <col min="8712" max="8712" width="12.86328125" style="17" bestFit="1" customWidth="1"/>
    <col min="8713" max="8714" width="11.6640625" style="17" bestFit="1" customWidth="1"/>
    <col min="8715" max="8715" width="10.46484375" style="17" customWidth="1"/>
    <col min="8716" max="8716" width="10" style="17" bestFit="1" customWidth="1"/>
    <col min="8717" max="8717" width="11.53125" style="17" bestFit="1" customWidth="1"/>
    <col min="8718" max="8718" width="9.46484375" style="17" bestFit="1" customWidth="1"/>
    <col min="8719" max="8719" width="16.1328125" style="17" bestFit="1" customWidth="1"/>
    <col min="8720" max="8720" width="7.6640625" style="17" bestFit="1" customWidth="1"/>
    <col min="8721" max="8955" width="12.53125" style="17" customWidth="1"/>
    <col min="8956" max="8956" width="9.86328125" style="17" bestFit="1" customWidth="1"/>
    <col min="8957" max="8957" width="36" style="17" bestFit="1" customWidth="1"/>
    <col min="8958" max="8958" width="8.1328125" style="17" bestFit="1" customWidth="1"/>
    <col min="8959" max="8959" width="10.1328125" style="17" bestFit="1" customWidth="1"/>
    <col min="8960" max="8960" width="7.6640625" style="17" bestFit="1" customWidth="1"/>
    <col min="8961" max="8961" width="9" style="17" bestFit="1" customWidth="1"/>
    <col min="8962" max="8962" width="17.1328125" style="17" customWidth="1"/>
    <col min="8963" max="8963" width="12.86328125" style="17" bestFit="1" customWidth="1"/>
    <col min="8964" max="8964" width="12.86328125" style="17" customWidth="1"/>
    <col min="8965" max="8965" width="13.86328125" style="17" customWidth="1"/>
    <col min="8966" max="8966" width="11" style="17" customWidth="1"/>
    <col min="8967" max="8967" width="10.1328125" style="17" customWidth="1"/>
    <col min="8968" max="8968" width="12.86328125" style="17" bestFit="1" customWidth="1"/>
    <col min="8969" max="8970" width="11.6640625" style="17" bestFit="1" customWidth="1"/>
    <col min="8971" max="8971" width="10.46484375" style="17" customWidth="1"/>
    <col min="8972" max="8972" width="10" style="17" bestFit="1" customWidth="1"/>
    <col min="8973" max="8973" width="11.53125" style="17" bestFit="1" customWidth="1"/>
    <col min="8974" max="8974" width="9.46484375" style="17" bestFit="1" customWidth="1"/>
    <col min="8975" max="8975" width="16.1328125" style="17" bestFit="1" customWidth="1"/>
    <col min="8976" max="8976" width="7.6640625" style="17" bestFit="1" customWidth="1"/>
    <col min="8977" max="9211" width="12.53125" style="17" customWidth="1"/>
    <col min="9212" max="9212" width="9.86328125" style="17" bestFit="1" customWidth="1"/>
    <col min="9213" max="9213" width="36" style="17" bestFit="1" customWidth="1"/>
    <col min="9214" max="9214" width="8.1328125" style="17" bestFit="1" customWidth="1"/>
    <col min="9215" max="9215" width="10.1328125" style="17" bestFit="1" customWidth="1"/>
    <col min="9216" max="9216" width="7.6640625" style="17" bestFit="1" customWidth="1"/>
    <col min="9217" max="9217" width="9" style="17" bestFit="1" customWidth="1"/>
    <col min="9218" max="9218" width="17.1328125" style="17" customWidth="1"/>
    <col min="9219" max="9219" width="12.86328125" style="17" bestFit="1" customWidth="1"/>
    <col min="9220" max="9220" width="12.86328125" style="17" customWidth="1"/>
    <col min="9221" max="9221" width="13.86328125" style="17" customWidth="1"/>
    <col min="9222" max="9222" width="11" style="17" customWidth="1"/>
    <col min="9223" max="9223" width="10.1328125" style="17" customWidth="1"/>
    <col min="9224" max="9224" width="12.86328125" style="17" bestFit="1" customWidth="1"/>
    <col min="9225" max="9226" width="11.6640625" style="17" bestFit="1" customWidth="1"/>
    <col min="9227" max="9227" width="10.46484375" style="17" customWidth="1"/>
    <col min="9228" max="9228" width="10" style="17" bestFit="1" customWidth="1"/>
    <col min="9229" max="9229" width="11.53125" style="17" bestFit="1" customWidth="1"/>
    <col min="9230" max="9230" width="9.46484375" style="17" bestFit="1" customWidth="1"/>
    <col min="9231" max="9231" width="16.1328125" style="17" bestFit="1" customWidth="1"/>
    <col min="9232" max="9232" width="7.6640625" style="17" bestFit="1" customWidth="1"/>
    <col min="9233" max="9467" width="12.53125" style="17" customWidth="1"/>
    <col min="9468" max="9468" width="9.86328125" style="17" bestFit="1" customWidth="1"/>
    <col min="9469" max="9469" width="36" style="17" bestFit="1" customWidth="1"/>
    <col min="9470" max="9470" width="8.1328125" style="17" bestFit="1" customWidth="1"/>
    <col min="9471" max="9471" width="10.1328125" style="17" bestFit="1" customWidth="1"/>
    <col min="9472" max="9472" width="7.6640625" style="17" bestFit="1" customWidth="1"/>
    <col min="9473" max="9473" width="9" style="17" bestFit="1" customWidth="1"/>
    <col min="9474" max="9474" width="17.1328125" style="17" customWidth="1"/>
    <col min="9475" max="9475" width="12.86328125" style="17" bestFit="1" customWidth="1"/>
    <col min="9476" max="9476" width="12.86328125" style="17" customWidth="1"/>
    <col min="9477" max="9477" width="13.86328125" style="17" customWidth="1"/>
    <col min="9478" max="9478" width="11" style="17" customWidth="1"/>
    <col min="9479" max="9479" width="10.1328125" style="17" customWidth="1"/>
    <col min="9480" max="9480" width="12.86328125" style="17" bestFit="1" customWidth="1"/>
    <col min="9481" max="9482" width="11.6640625" style="17" bestFit="1" customWidth="1"/>
    <col min="9483" max="9483" width="10.46484375" style="17" customWidth="1"/>
    <col min="9484" max="9484" width="10" style="17" bestFit="1" customWidth="1"/>
    <col min="9485" max="9485" width="11.53125" style="17" bestFit="1" customWidth="1"/>
    <col min="9486" max="9486" width="9.46484375" style="17" bestFit="1" customWidth="1"/>
    <col min="9487" max="9487" width="16.1328125" style="17" bestFit="1" customWidth="1"/>
    <col min="9488" max="9488" width="7.6640625" style="17" bestFit="1" customWidth="1"/>
    <col min="9489" max="9723" width="12.53125" style="17" customWidth="1"/>
    <col min="9724" max="9724" width="9.86328125" style="17" bestFit="1" customWidth="1"/>
    <col min="9725" max="9725" width="36" style="17" bestFit="1" customWidth="1"/>
    <col min="9726" max="9726" width="8.1328125" style="17" bestFit="1" customWidth="1"/>
    <col min="9727" max="9727" width="10.1328125" style="17" bestFit="1" customWidth="1"/>
    <col min="9728" max="9728" width="7.6640625" style="17" bestFit="1" customWidth="1"/>
    <col min="9729" max="9729" width="9" style="17" bestFit="1" customWidth="1"/>
    <col min="9730" max="9730" width="17.1328125" style="17" customWidth="1"/>
    <col min="9731" max="9731" width="12.86328125" style="17" bestFit="1" customWidth="1"/>
    <col min="9732" max="9732" width="12.86328125" style="17" customWidth="1"/>
    <col min="9733" max="9733" width="13.86328125" style="17" customWidth="1"/>
    <col min="9734" max="9734" width="11" style="17" customWidth="1"/>
    <col min="9735" max="9735" width="10.1328125" style="17" customWidth="1"/>
    <col min="9736" max="9736" width="12.86328125" style="17" bestFit="1" customWidth="1"/>
    <col min="9737" max="9738" width="11.6640625" style="17" bestFit="1" customWidth="1"/>
    <col min="9739" max="9739" width="10.46484375" style="17" customWidth="1"/>
    <col min="9740" max="9740" width="10" style="17" bestFit="1" customWidth="1"/>
    <col min="9741" max="9741" width="11.53125" style="17" bestFit="1" customWidth="1"/>
    <col min="9742" max="9742" width="9.46484375" style="17" bestFit="1" customWidth="1"/>
    <col min="9743" max="9743" width="16.1328125" style="17" bestFit="1" customWidth="1"/>
    <col min="9744" max="9744" width="7.6640625" style="17" bestFit="1" customWidth="1"/>
    <col min="9745" max="9979" width="12.53125" style="17" customWidth="1"/>
    <col min="9980" max="9980" width="9.86328125" style="17" bestFit="1" customWidth="1"/>
    <col min="9981" max="9981" width="36" style="17" bestFit="1" customWidth="1"/>
    <col min="9982" max="9982" width="8.1328125" style="17" bestFit="1" customWidth="1"/>
    <col min="9983" max="9983" width="10.1328125" style="17" bestFit="1" customWidth="1"/>
    <col min="9984" max="9984" width="7.6640625" style="17" bestFit="1" customWidth="1"/>
    <col min="9985" max="9985" width="9" style="17" bestFit="1" customWidth="1"/>
    <col min="9986" max="9986" width="17.1328125" style="17" customWidth="1"/>
    <col min="9987" max="9987" width="12.86328125" style="17" bestFit="1" customWidth="1"/>
    <col min="9988" max="9988" width="12.86328125" style="17" customWidth="1"/>
    <col min="9989" max="9989" width="13.86328125" style="17" customWidth="1"/>
    <col min="9990" max="9990" width="11" style="17" customWidth="1"/>
    <col min="9991" max="9991" width="10.1328125" style="17" customWidth="1"/>
    <col min="9992" max="9992" width="12.86328125" style="17" bestFit="1" customWidth="1"/>
    <col min="9993" max="9994" width="11.6640625" style="17" bestFit="1" customWidth="1"/>
    <col min="9995" max="9995" width="10.46484375" style="17" customWidth="1"/>
    <col min="9996" max="9996" width="10" style="17" bestFit="1" customWidth="1"/>
    <col min="9997" max="9997" width="11.53125" style="17" bestFit="1" customWidth="1"/>
    <col min="9998" max="9998" width="9.46484375" style="17" bestFit="1" customWidth="1"/>
    <col min="9999" max="9999" width="16.1328125" style="17" bestFit="1" customWidth="1"/>
    <col min="10000" max="10000" width="7.6640625" style="17" bestFit="1" customWidth="1"/>
    <col min="10001" max="10235" width="12.53125" style="17" customWidth="1"/>
    <col min="10236" max="10236" width="9.86328125" style="17" bestFit="1" customWidth="1"/>
    <col min="10237" max="10237" width="36" style="17" bestFit="1" customWidth="1"/>
    <col min="10238" max="10238" width="8.1328125" style="17" bestFit="1" customWidth="1"/>
    <col min="10239" max="10239" width="10.1328125" style="17" bestFit="1" customWidth="1"/>
    <col min="10240" max="10240" width="7.6640625" style="17" bestFit="1" customWidth="1"/>
    <col min="10241" max="10241" width="9" style="17" bestFit="1" customWidth="1"/>
    <col min="10242" max="10242" width="17.1328125" style="17" customWidth="1"/>
    <col min="10243" max="10243" width="12.86328125" style="17" bestFit="1" customWidth="1"/>
    <col min="10244" max="10244" width="12.86328125" style="17" customWidth="1"/>
    <col min="10245" max="10245" width="13.86328125" style="17" customWidth="1"/>
    <col min="10246" max="10246" width="11" style="17" customWidth="1"/>
    <col min="10247" max="10247" width="10.1328125" style="17" customWidth="1"/>
    <col min="10248" max="10248" width="12.86328125" style="17" bestFit="1" customWidth="1"/>
    <col min="10249" max="10250" width="11.6640625" style="17" bestFit="1" customWidth="1"/>
    <col min="10251" max="10251" width="10.46484375" style="17" customWidth="1"/>
    <col min="10252" max="10252" width="10" style="17" bestFit="1" customWidth="1"/>
    <col min="10253" max="10253" width="11.53125" style="17" bestFit="1" customWidth="1"/>
    <col min="10254" max="10254" width="9.46484375" style="17" bestFit="1" customWidth="1"/>
    <col min="10255" max="10255" width="16.1328125" style="17" bestFit="1" customWidth="1"/>
    <col min="10256" max="10256" width="7.6640625" style="17" bestFit="1" customWidth="1"/>
    <col min="10257" max="10491" width="12.53125" style="17" customWidth="1"/>
    <col min="10492" max="10492" width="9.86328125" style="17" bestFit="1" customWidth="1"/>
    <col min="10493" max="10493" width="36" style="17" bestFit="1" customWidth="1"/>
    <col min="10494" max="10494" width="8.1328125" style="17" bestFit="1" customWidth="1"/>
    <col min="10495" max="10495" width="10.1328125" style="17" bestFit="1" customWidth="1"/>
    <col min="10496" max="10496" width="7.6640625" style="17" bestFit="1" customWidth="1"/>
    <col min="10497" max="10497" width="9" style="17" bestFit="1" customWidth="1"/>
    <col min="10498" max="10498" width="17.1328125" style="17" customWidth="1"/>
    <col min="10499" max="10499" width="12.86328125" style="17" bestFit="1" customWidth="1"/>
    <col min="10500" max="10500" width="12.86328125" style="17" customWidth="1"/>
    <col min="10501" max="10501" width="13.86328125" style="17" customWidth="1"/>
    <col min="10502" max="10502" width="11" style="17" customWidth="1"/>
    <col min="10503" max="10503" width="10.1328125" style="17" customWidth="1"/>
    <col min="10504" max="10504" width="12.86328125" style="17" bestFit="1" customWidth="1"/>
    <col min="10505" max="10506" width="11.6640625" style="17" bestFit="1" customWidth="1"/>
    <col min="10507" max="10507" width="10.46484375" style="17" customWidth="1"/>
    <col min="10508" max="10508" width="10" style="17" bestFit="1" customWidth="1"/>
    <col min="10509" max="10509" width="11.53125" style="17" bestFit="1" customWidth="1"/>
    <col min="10510" max="10510" width="9.46484375" style="17" bestFit="1" customWidth="1"/>
    <col min="10511" max="10511" width="16.1328125" style="17" bestFit="1" customWidth="1"/>
    <col min="10512" max="10512" width="7.6640625" style="17" bestFit="1" customWidth="1"/>
    <col min="10513" max="10747" width="12.53125" style="17" customWidth="1"/>
    <col min="10748" max="10748" width="9.86328125" style="17" bestFit="1" customWidth="1"/>
    <col min="10749" max="10749" width="36" style="17" bestFit="1" customWidth="1"/>
    <col min="10750" max="10750" width="8.1328125" style="17" bestFit="1" customWidth="1"/>
    <col min="10751" max="10751" width="10.1328125" style="17" bestFit="1" customWidth="1"/>
    <col min="10752" max="10752" width="7.6640625" style="17" bestFit="1" customWidth="1"/>
    <col min="10753" max="10753" width="9" style="17" bestFit="1" customWidth="1"/>
    <col min="10754" max="10754" width="17.1328125" style="17" customWidth="1"/>
    <col min="10755" max="10755" width="12.86328125" style="17" bestFit="1" customWidth="1"/>
    <col min="10756" max="10756" width="12.86328125" style="17" customWidth="1"/>
    <col min="10757" max="10757" width="13.86328125" style="17" customWidth="1"/>
    <col min="10758" max="10758" width="11" style="17" customWidth="1"/>
    <col min="10759" max="10759" width="10.1328125" style="17" customWidth="1"/>
    <col min="10760" max="10760" width="12.86328125" style="17" bestFit="1" customWidth="1"/>
    <col min="10761" max="10762" width="11.6640625" style="17" bestFit="1" customWidth="1"/>
    <col min="10763" max="10763" width="10.46484375" style="17" customWidth="1"/>
    <col min="10764" max="10764" width="10" style="17" bestFit="1" customWidth="1"/>
    <col min="10765" max="10765" width="11.53125" style="17" bestFit="1" customWidth="1"/>
    <col min="10766" max="10766" width="9.46484375" style="17" bestFit="1" customWidth="1"/>
    <col min="10767" max="10767" width="16.1328125" style="17" bestFit="1" customWidth="1"/>
    <col min="10768" max="10768" width="7.6640625" style="17" bestFit="1" customWidth="1"/>
    <col min="10769" max="11003" width="12.53125" style="17" customWidth="1"/>
    <col min="11004" max="11004" width="9.86328125" style="17" bestFit="1" customWidth="1"/>
    <col min="11005" max="11005" width="36" style="17" bestFit="1" customWidth="1"/>
    <col min="11006" max="11006" width="8.1328125" style="17" bestFit="1" customWidth="1"/>
    <col min="11007" max="11007" width="10.1328125" style="17" bestFit="1" customWidth="1"/>
    <col min="11008" max="11008" width="7.6640625" style="17" bestFit="1" customWidth="1"/>
    <col min="11009" max="11009" width="9" style="17" bestFit="1" customWidth="1"/>
    <col min="11010" max="11010" width="17.1328125" style="17" customWidth="1"/>
    <col min="11011" max="11011" width="12.86328125" style="17" bestFit="1" customWidth="1"/>
    <col min="11012" max="11012" width="12.86328125" style="17" customWidth="1"/>
    <col min="11013" max="11013" width="13.86328125" style="17" customWidth="1"/>
    <col min="11014" max="11014" width="11" style="17" customWidth="1"/>
    <col min="11015" max="11015" width="10.1328125" style="17" customWidth="1"/>
    <col min="11016" max="11016" width="12.86328125" style="17" bestFit="1" customWidth="1"/>
    <col min="11017" max="11018" width="11.6640625" style="17" bestFit="1" customWidth="1"/>
    <col min="11019" max="11019" width="10.46484375" style="17" customWidth="1"/>
    <col min="11020" max="11020" width="10" style="17" bestFit="1" customWidth="1"/>
    <col min="11021" max="11021" width="11.53125" style="17" bestFit="1" customWidth="1"/>
    <col min="11022" max="11022" width="9.46484375" style="17" bestFit="1" customWidth="1"/>
    <col min="11023" max="11023" width="16.1328125" style="17" bestFit="1" customWidth="1"/>
    <col min="11024" max="11024" width="7.6640625" style="17" bestFit="1" customWidth="1"/>
    <col min="11025" max="11259" width="12.53125" style="17" customWidth="1"/>
    <col min="11260" max="11260" width="9.86328125" style="17" bestFit="1" customWidth="1"/>
    <col min="11261" max="11261" width="36" style="17" bestFit="1" customWidth="1"/>
    <col min="11262" max="11262" width="8.1328125" style="17" bestFit="1" customWidth="1"/>
    <col min="11263" max="11263" width="10.1328125" style="17" bestFit="1" customWidth="1"/>
    <col min="11264" max="11264" width="7.6640625" style="17" bestFit="1" customWidth="1"/>
    <col min="11265" max="11265" width="9" style="17" bestFit="1" customWidth="1"/>
    <col min="11266" max="11266" width="17.1328125" style="17" customWidth="1"/>
    <col min="11267" max="11267" width="12.86328125" style="17" bestFit="1" customWidth="1"/>
    <col min="11268" max="11268" width="12.86328125" style="17" customWidth="1"/>
    <col min="11269" max="11269" width="13.86328125" style="17" customWidth="1"/>
    <col min="11270" max="11270" width="11" style="17" customWidth="1"/>
    <col min="11271" max="11271" width="10.1328125" style="17" customWidth="1"/>
    <col min="11272" max="11272" width="12.86328125" style="17" bestFit="1" customWidth="1"/>
    <col min="11273" max="11274" width="11.6640625" style="17" bestFit="1" customWidth="1"/>
    <col min="11275" max="11275" width="10.46484375" style="17" customWidth="1"/>
    <col min="11276" max="11276" width="10" style="17" bestFit="1" customWidth="1"/>
    <col min="11277" max="11277" width="11.53125" style="17" bestFit="1" customWidth="1"/>
    <col min="11278" max="11278" width="9.46484375" style="17" bestFit="1" customWidth="1"/>
    <col min="11279" max="11279" width="16.1328125" style="17" bestFit="1" customWidth="1"/>
    <col min="11280" max="11280" width="7.6640625" style="17" bestFit="1" customWidth="1"/>
    <col min="11281" max="11515" width="12.53125" style="17" customWidth="1"/>
    <col min="11516" max="11516" width="9.86328125" style="17" bestFit="1" customWidth="1"/>
    <col min="11517" max="11517" width="36" style="17" bestFit="1" customWidth="1"/>
    <col min="11518" max="11518" width="8.1328125" style="17" bestFit="1" customWidth="1"/>
    <col min="11519" max="11519" width="10.1328125" style="17" bestFit="1" customWidth="1"/>
    <col min="11520" max="11520" width="7.6640625" style="17" bestFit="1" customWidth="1"/>
    <col min="11521" max="11521" width="9" style="17" bestFit="1" customWidth="1"/>
    <col min="11522" max="11522" width="17.1328125" style="17" customWidth="1"/>
    <col min="11523" max="11523" width="12.86328125" style="17" bestFit="1" customWidth="1"/>
    <col min="11524" max="11524" width="12.86328125" style="17" customWidth="1"/>
    <col min="11525" max="11525" width="13.86328125" style="17" customWidth="1"/>
    <col min="11526" max="11526" width="11" style="17" customWidth="1"/>
    <col min="11527" max="11527" width="10.1328125" style="17" customWidth="1"/>
    <col min="11528" max="11528" width="12.86328125" style="17" bestFit="1" customWidth="1"/>
    <col min="11529" max="11530" width="11.6640625" style="17" bestFit="1" customWidth="1"/>
    <col min="11531" max="11531" width="10.46484375" style="17" customWidth="1"/>
    <col min="11532" max="11532" width="10" style="17" bestFit="1" customWidth="1"/>
    <col min="11533" max="11533" width="11.53125" style="17" bestFit="1" customWidth="1"/>
    <col min="11534" max="11534" width="9.46484375" style="17" bestFit="1" customWidth="1"/>
    <col min="11535" max="11535" width="16.1328125" style="17" bestFit="1" customWidth="1"/>
    <col min="11536" max="11536" width="7.6640625" style="17" bestFit="1" customWidth="1"/>
    <col min="11537" max="11771" width="12.53125" style="17" customWidth="1"/>
    <col min="11772" max="11772" width="9.86328125" style="17" bestFit="1" customWidth="1"/>
    <col min="11773" max="11773" width="36" style="17" bestFit="1" customWidth="1"/>
    <col min="11774" max="11774" width="8.1328125" style="17" bestFit="1" customWidth="1"/>
    <col min="11775" max="11775" width="10.1328125" style="17" bestFit="1" customWidth="1"/>
    <col min="11776" max="11776" width="7.6640625" style="17" bestFit="1" customWidth="1"/>
    <col min="11777" max="11777" width="9" style="17" bestFit="1" customWidth="1"/>
    <col min="11778" max="11778" width="17.1328125" style="17" customWidth="1"/>
    <col min="11779" max="11779" width="12.86328125" style="17" bestFit="1" customWidth="1"/>
    <col min="11780" max="11780" width="12.86328125" style="17" customWidth="1"/>
    <col min="11781" max="11781" width="13.86328125" style="17" customWidth="1"/>
    <col min="11782" max="11782" width="11" style="17" customWidth="1"/>
    <col min="11783" max="11783" width="10.1328125" style="17" customWidth="1"/>
    <col min="11784" max="11784" width="12.86328125" style="17" bestFit="1" customWidth="1"/>
    <col min="11785" max="11786" width="11.6640625" style="17" bestFit="1" customWidth="1"/>
    <col min="11787" max="11787" width="10.46484375" style="17" customWidth="1"/>
    <col min="11788" max="11788" width="10" style="17" bestFit="1" customWidth="1"/>
    <col min="11789" max="11789" width="11.53125" style="17" bestFit="1" customWidth="1"/>
    <col min="11790" max="11790" width="9.46484375" style="17" bestFit="1" customWidth="1"/>
    <col min="11791" max="11791" width="16.1328125" style="17" bestFit="1" customWidth="1"/>
    <col min="11792" max="11792" width="7.6640625" style="17" bestFit="1" customWidth="1"/>
    <col min="11793" max="12027" width="12.53125" style="17" customWidth="1"/>
    <col min="12028" max="12028" width="9.86328125" style="17" bestFit="1" customWidth="1"/>
    <col min="12029" max="12029" width="36" style="17" bestFit="1" customWidth="1"/>
    <col min="12030" max="12030" width="8.1328125" style="17" bestFit="1" customWidth="1"/>
    <col min="12031" max="12031" width="10.1328125" style="17" bestFit="1" customWidth="1"/>
    <col min="12032" max="12032" width="7.6640625" style="17" bestFit="1" customWidth="1"/>
    <col min="12033" max="12033" width="9" style="17" bestFit="1" customWidth="1"/>
    <col min="12034" max="12034" width="17.1328125" style="17" customWidth="1"/>
    <col min="12035" max="12035" width="12.86328125" style="17" bestFit="1" customWidth="1"/>
    <col min="12036" max="12036" width="12.86328125" style="17" customWidth="1"/>
    <col min="12037" max="12037" width="13.86328125" style="17" customWidth="1"/>
    <col min="12038" max="12038" width="11" style="17" customWidth="1"/>
    <col min="12039" max="12039" width="10.1328125" style="17" customWidth="1"/>
    <col min="12040" max="12040" width="12.86328125" style="17" bestFit="1" customWidth="1"/>
    <col min="12041" max="12042" width="11.6640625" style="17" bestFit="1" customWidth="1"/>
    <col min="12043" max="12043" width="10.46484375" style="17" customWidth="1"/>
    <col min="12044" max="12044" width="10" style="17" bestFit="1" customWidth="1"/>
    <col min="12045" max="12045" width="11.53125" style="17" bestFit="1" customWidth="1"/>
    <col min="12046" max="12046" width="9.46484375" style="17" bestFit="1" customWidth="1"/>
    <col min="12047" max="12047" width="16.1328125" style="17" bestFit="1" customWidth="1"/>
    <col min="12048" max="12048" width="7.6640625" style="17" bestFit="1" customWidth="1"/>
    <col min="12049" max="12283" width="12.53125" style="17" customWidth="1"/>
    <col min="12284" max="12284" width="9.86328125" style="17" bestFit="1" customWidth="1"/>
    <col min="12285" max="12285" width="36" style="17" bestFit="1" customWidth="1"/>
    <col min="12286" max="12286" width="8.1328125" style="17" bestFit="1" customWidth="1"/>
    <col min="12287" max="12287" width="10.1328125" style="17" bestFit="1" customWidth="1"/>
    <col min="12288" max="12288" width="7.6640625" style="17" bestFit="1" customWidth="1"/>
    <col min="12289" max="12289" width="9" style="17" bestFit="1" customWidth="1"/>
    <col min="12290" max="12290" width="17.1328125" style="17" customWidth="1"/>
    <col min="12291" max="12291" width="12.86328125" style="17" bestFit="1" customWidth="1"/>
    <col min="12292" max="12292" width="12.86328125" style="17" customWidth="1"/>
    <col min="12293" max="12293" width="13.86328125" style="17" customWidth="1"/>
    <col min="12294" max="12294" width="11" style="17" customWidth="1"/>
    <col min="12295" max="12295" width="10.1328125" style="17" customWidth="1"/>
    <col min="12296" max="12296" width="12.86328125" style="17" bestFit="1" customWidth="1"/>
    <col min="12297" max="12298" width="11.6640625" style="17" bestFit="1" customWidth="1"/>
    <col min="12299" max="12299" width="10.46484375" style="17" customWidth="1"/>
    <col min="12300" max="12300" width="10" style="17" bestFit="1" customWidth="1"/>
    <col min="12301" max="12301" width="11.53125" style="17" bestFit="1" customWidth="1"/>
    <col min="12302" max="12302" width="9.46484375" style="17" bestFit="1" customWidth="1"/>
    <col min="12303" max="12303" width="16.1328125" style="17" bestFit="1" customWidth="1"/>
    <col min="12304" max="12304" width="7.6640625" style="17" bestFit="1" customWidth="1"/>
    <col min="12305" max="12539" width="12.53125" style="17" customWidth="1"/>
    <col min="12540" max="12540" width="9.86328125" style="17" bestFit="1" customWidth="1"/>
    <col min="12541" max="12541" width="36" style="17" bestFit="1" customWidth="1"/>
    <col min="12542" max="12542" width="8.1328125" style="17" bestFit="1" customWidth="1"/>
    <col min="12543" max="12543" width="10.1328125" style="17" bestFit="1" customWidth="1"/>
    <col min="12544" max="12544" width="7.6640625" style="17" bestFit="1" customWidth="1"/>
    <col min="12545" max="12545" width="9" style="17" bestFit="1" customWidth="1"/>
    <col min="12546" max="12546" width="17.1328125" style="17" customWidth="1"/>
    <col min="12547" max="12547" width="12.86328125" style="17" bestFit="1" customWidth="1"/>
    <col min="12548" max="12548" width="12.86328125" style="17" customWidth="1"/>
    <col min="12549" max="12549" width="13.86328125" style="17" customWidth="1"/>
    <col min="12550" max="12550" width="11" style="17" customWidth="1"/>
    <col min="12551" max="12551" width="10.1328125" style="17" customWidth="1"/>
    <col min="12552" max="12552" width="12.86328125" style="17" bestFit="1" customWidth="1"/>
    <col min="12553" max="12554" width="11.6640625" style="17" bestFit="1" customWidth="1"/>
    <col min="12555" max="12555" width="10.46484375" style="17" customWidth="1"/>
    <col min="12556" max="12556" width="10" style="17" bestFit="1" customWidth="1"/>
    <col min="12557" max="12557" width="11.53125" style="17" bestFit="1" customWidth="1"/>
    <col min="12558" max="12558" width="9.46484375" style="17" bestFit="1" customWidth="1"/>
    <col min="12559" max="12559" width="16.1328125" style="17" bestFit="1" customWidth="1"/>
    <col min="12560" max="12560" width="7.6640625" style="17" bestFit="1" customWidth="1"/>
    <col min="12561" max="12795" width="12.53125" style="17" customWidth="1"/>
    <col min="12796" max="12796" width="9.86328125" style="17" bestFit="1" customWidth="1"/>
    <col min="12797" max="12797" width="36" style="17" bestFit="1" customWidth="1"/>
    <col min="12798" max="12798" width="8.1328125" style="17" bestFit="1" customWidth="1"/>
    <col min="12799" max="12799" width="10.1328125" style="17" bestFit="1" customWidth="1"/>
    <col min="12800" max="12800" width="7.6640625" style="17" bestFit="1" customWidth="1"/>
    <col min="12801" max="12801" width="9" style="17" bestFit="1" customWidth="1"/>
    <col min="12802" max="12802" width="17.1328125" style="17" customWidth="1"/>
    <col min="12803" max="12803" width="12.86328125" style="17" bestFit="1" customWidth="1"/>
    <col min="12804" max="12804" width="12.86328125" style="17" customWidth="1"/>
    <col min="12805" max="12805" width="13.86328125" style="17" customWidth="1"/>
    <col min="12806" max="12806" width="11" style="17" customWidth="1"/>
    <col min="12807" max="12807" width="10.1328125" style="17" customWidth="1"/>
    <col min="12808" max="12808" width="12.86328125" style="17" bestFit="1" customWidth="1"/>
    <col min="12809" max="12810" width="11.6640625" style="17" bestFit="1" customWidth="1"/>
    <col min="12811" max="12811" width="10.46484375" style="17" customWidth="1"/>
    <col min="12812" max="12812" width="10" style="17" bestFit="1" customWidth="1"/>
    <col min="12813" max="12813" width="11.53125" style="17" bestFit="1" customWidth="1"/>
    <col min="12814" max="12814" width="9.46484375" style="17" bestFit="1" customWidth="1"/>
    <col min="12815" max="12815" width="16.1328125" style="17" bestFit="1" customWidth="1"/>
    <col min="12816" max="12816" width="7.6640625" style="17" bestFit="1" customWidth="1"/>
    <col min="12817" max="13051" width="12.53125" style="17" customWidth="1"/>
    <col min="13052" max="13052" width="9.86328125" style="17" bestFit="1" customWidth="1"/>
    <col min="13053" max="13053" width="36" style="17" bestFit="1" customWidth="1"/>
    <col min="13054" max="13054" width="8.1328125" style="17" bestFit="1" customWidth="1"/>
    <col min="13055" max="13055" width="10.1328125" style="17" bestFit="1" customWidth="1"/>
    <col min="13056" max="13056" width="7.6640625" style="17" bestFit="1" customWidth="1"/>
    <col min="13057" max="13057" width="9" style="17" bestFit="1" customWidth="1"/>
    <col min="13058" max="13058" width="17.1328125" style="17" customWidth="1"/>
    <col min="13059" max="13059" width="12.86328125" style="17" bestFit="1" customWidth="1"/>
    <col min="13060" max="13060" width="12.86328125" style="17" customWidth="1"/>
    <col min="13061" max="13061" width="13.86328125" style="17" customWidth="1"/>
    <col min="13062" max="13062" width="11" style="17" customWidth="1"/>
    <col min="13063" max="13063" width="10.1328125" style="17" customWidth="1"/>
    <col min="13064" max="13064" width="12.86328125" style="17" bestFit="1" customWidth="1"/>
    <col min="13065" max="13066" width="11.6640625" style="17" bestFit="1" customWidth="1"/>
    <col min="13067" max="13067" width="10.46484375" style="17" customWidth="1"/>
    <col min="13068" max="13068" width="10" style="17" bestFit="1" customWidth="1"/>
    <col min="13069" max="13069" width="11.53125" style="17" bestFit="1" customWidth="1"/>
    <col min="13070" max="13070" width="9.46484375" style="17" bestFit="1" customWidth="1"/>
    <col min="13071" max="13071" width="16.1328125" style="17" bestFit="1" customWidth="1"/>
    <col min="13072" max="13072" width="7.6640625" style="17" bestFit="1" customWidth="1"/>
    <col min="13073" max="13307" width="12.53125" style="17" customWidth="1"/>
    <col min="13308" max="13308" width="9.86328125" style="17" bestFit="1" customWidth="1"/>
    <col min="13309" max="13309" width="36" style="17" bestFit="1" customWidth="1"/>
    <col min="13310" max="13310" width="8.1328125" style="17" bestFit="1" customWidth="1"/>
    <col min="13311" max="13311" width="10.1328125" style="17" bestFit="1" customWidth="1"/>
    <col min="13312" max="13312" width="7.6640625" style="17" bestFit="1" customWidth="1"/>
    <col min="13313" max="13313" width="9" style="17" bestFit="1" customWidth="1"/>
    <col min="13314" max="13314" width="17.1328125" style="17" customWidth="1"/>
    <col min="13315" max="13315" width="12.86328125" style="17" bestFit="1" customWidth="1"/>
    <col min="13316" max="13316" width="12.86328125" style="17" customWidth="1"/>
    <col min="13317" max="13317" width="13.86328125" style="17" customWidth="1"/>
    <col min="13318" max="13318" width="11" style="17" customWidth="1"/>
    <col min="13319" max="13319" width="10.1328125" style="17" customWidth="1"/>
    <col min="13320" max="13320" width="12.86328125" style="17" bestFit="1" customWidth="1"/>
    <col min="13321" max="13322" width="11.6640625" style="17" bestFit="1" customWidth="1"/>
    <col min="13323" max="13323" width="10.46484375" style="17" customWidth="1"/>
    <col min="13324" max="13324" width="10" style="17" bestFit="1" customWidth="1"/>
    <col min="13325" max="13325" width="11.53125" style="17" bestFit="1" customWidth="1"/>
    <col min="13326" max="13326" width="9.46484375" style="17" bestFit="1" customWidth="1"/>
    <col min="13327" max="13327" width="16.1328125" style="17" bestFit="1" customWidth="1"/>
    <col min="13328" max="13328" width="7.6640625" style="17" bestFit="1" customWidth="1"/>
    <col min="13329" max="13563" width="12.53125" style="17" customWidth="1"/>
    <col min="13564" max="13564" width="9.86328125" style="17" bestFit="1" customWidth="1"/>
    <col min="13565" max="13565" width="36" style="17" bestFit="1" customWidth="1"/>
    <col min="13566" max="13566" width="8.1328125" style="17" bestFit="1" customWidth="1"/>
    <col min="13567" max="13567" width="10.1328125" style="17" bestFit="1" customWidth="1"/>
    <col min="13568" max="13568" width="7.6640625" style="17" bestFit="1" customWidth="1"/>
    <col min="13569" max="13569" width="9" style="17" bestFit="1" customWidth="1"/>
    <col min="13570" max="13570" width="17.1328125" style="17" customWidth="1"/>
    <col min="13571" max="13571" width="12.86328125" style="17" bestFit="1" customWidth="1"/>
    <col min="13572" max="13572" width="12.86328125" style="17" customWidth="1"/>
    <col min="13573" max="13573" width="13.86328125" style="17" customWidth="1"/>
    <col min="13574" max="13574" width="11" style="17" customWidth="1"/>
    <col min="13575" max="13575" width="10.1328125" style="17" customWidth="1"/>
    <col min="13576" max="13576" width="12.86328125" style="17" bestFit="1" customWidth="1"/>
    <col min="13577" max="13578" width="11.6640625" style="17" bestFit="1" customWidth="1"/>
    <col min="13579" max="13579" width="10.46484375" style="17" customWidth="1"/>
    <col min="13580" max="13580" width="10" style="17" bestFit="1" customWidth="1"/>
    <col min="13581" max="13581" width="11.53125" style="17" bestFit="1" customWidth="1"/>
    <col min="13582" max="13582" width="9.46484375" style="17" bestFit="1" customWidth="1"/>
    <col min="13583" max="13583" width="16.1328125" style="17" bestFit="1" customWidth="1"/>
    <col min="13584" max="13584" width="7.6640625" style="17" bestFit="1" customWidth="1"/>
    <col min="13585" max="13819" width="12.53125" style="17" customWidth="1"/>
    <col min="13820" max="13820" width="9.86328125" style="17" bestFit="1" customWidth="1"/>
    <col min="13821" max="13821" width="36" style="17" bestFit="1" customWidth="1"/>
    <col min="13822" max="13822" width="8.1328125" style="17" bestFit="1" customWidth="1"/>
    <col min="13823" max="13823" width="10.1328125" style="17" bestFit="1" customWidth="1"/>
    <col min="13824" max="13824" width="7.6640625" style="17" bestFit="1" customWidth="1"/>
    <col min="13825" max="13825" width="9" style="17" bestFit="1" customWidth="1"/>
    <col min="13826" max="13826" width="17.1328125" style="17" customWidth="1"/>
    <col min="13827" max="13827" width="12.86328125" style="17" bestFit="1" customWidth="1"/>
    <col min="13828" max="13828" width="12.86328125" style="17" customWidth="1"/>
    <col min="13829" max="13829" width="13.86328125" style="17" customWidth="1"/>
    <col min="13830" max="13830" width="11" style="17" customWidth="1"/>
    <col min="13831" max="13831" width="10.1328125" style="17" customWidth="1"/>
    <col min="13832" max="13832" width="12.86328125" style="17" bestFit="1" customWidth="1"/>
    <col min="13833" max="13834" width="11.6640625" style="17" bestFit="1" customWidth="1"/>
    <col min="13835" max="13835" width="10.46484375" style="17" customWidth="1"/>
    <col min="13836" max="13836" width="10" style="17" bestFit="1" customWidth="1"/>
    <col min="13837" max="13837" width="11.53125" style="17" bestFit="1" customWidth="1"/>
    <col min="13838" max="13838" width="9.46484375" style="17" bestFit="1" customWidth="1"/>
    <col min="13839" max="13839" width="16.1328125" style="17" bestFit="1" customWidth="1"/>
    <col min="13840" max="13840" width="7.6640625" style="17" bestFit="1" customWidth="1"/>
    <col min="13841" max="14075" width="12.53125" style="17" customWidth="1"/>
    <col min="14076" max="14076" width="9.86328125" style="17" bestFit="1" customWidth="1"/>
    <col min="14077" max="14077" width="36" style="17" bestFit="1" customWidth="1"/>
    <col min="14078" max="14078" width="8.1328125" style="17" bestFit="1" customWidth="1"/>
    <col min="14079" max="14079" width="10.1328125" style="17" bestFit="1" customWidth="1"/>
    <col min="14080" max="14080" width="7.6640625" style="17" bestFit="1" customWidth="1"/>
    <col min="14081" max="14081" width="9" style="17" bestFit="1" customWidth="1"/>
    <col min="14082" max="14082" width="17.1328125" style="17" customWidth="1"/>
    <col min="14083" max="14083" width="12.86328125" style="17" bestFit="1" customWidth="1"/>
    <col min="14084" max="14084" width="12.86328125" style="17" customWidth="1"/>
    <col min="14085" max="14085" width="13.86328125" style="17" customWidth="1"/>
    <col min="14086" max="14086" width="11" style="17" customWidth="1"/>
    <col min="14087" max="14087" width="10.1328125" style="17" customWidth="1"/>
    <col min="14088" max="14088" width="12.86328125" style="17" bestFit="1" customWidth="1"/>
    <col min="14089" max="14090" width="11.6640625" style="17" bestFit="1" customWidth="1"/>
    <col min="14091" max="14091" width="10.46484375" style="17" customWidth="1"/>
    <col min="14092" max="14092" width="10" style="17" bestFit="1" customWidth="1"/>
    <col min="14093" max="14093" width="11.53125" style="17" bestFit="1" customWidth="1"/>
    <col min="14094" max="14094" width="9.46484375" style="17" bestFit="1" customWidth="1"/>
    <col min="14095" max="14095" width="16.1328125" style="17" bestFit="1" customWidth="1"/>
    <col min="14096" max="14096" width="7.6640625" style="17" bestFit="1" customWidth="1"/>
    <col min="14097" max="14331" width="12.53125" style="17" customWidth="1"/>
    <col min="14332" max="14332" width="9.86328125" style="17" bestFit="1" customWidth="1"/>
    <col min="14333" max="14333" width="36" style="17" bestFit="1" customWidth="1"/>
    <col min="14334" max="14334" width="8.1328125" style="17" bestFit="1" customWidth="1"/>
    <col min="14335" max="14335" width="10.1328125" style="17" bestFit="1" customWidth="1"/>
    <col min="14336" max="14336" width="7.6640625" style="17" bestFit="1" customWidth="1"/>
    <col min="14337" max="14337" width="9" style="17" bestFit="1" customWidth="1"/>
    <col min="14338" max="14338" width="17.1328125" style="17" customWidth="1"/>
    <col min="14339" max="14339" width="12.86328125" style="17" bestFit="1" customWidth="1"/>
    <col min="14340" max="14340" width="12.86328125" style="17" customWidth="1"/>
    <col min="14341" max="14341" width="13.86328125" style="17" customWidth="1"/>
    <col min="14342" max="14342" width="11" style="17" customWidth="1"/>
    <col min="14343" max="14343" width="10.1328125" style="17" customWidth="1"/>
    <col min="14344" max="14344" width="12.86328125" style="17" bestFit="1" customWidth="1"/>
    <col min="14345" max="14346" width="11.6640625" style="17" bestFit="1" customWidth="1"/>
    <col min="14347" max="14347" width="10.46484375" style="17" customWidth="1"/>
    <col min="14348" max="14348" width="10" style="17" bestFit="1" customWidth="1"/>
    <col min="14349" max="14349" width="11.53125" style="17" bestFit="1" customWidth="1"/>
    <col min="14350" max="14350" width="9.46484375" style="17" bestFit="1" customWidth="1"/>
    <col min="14351" max="14351" width="16.1328125" style="17" bestFit="1" customWidth="1"/>
    <col min="14352" max="14352" width="7.6640625" style="17" bestFit="1" customWidth="1"/>
    <col min="14353" max="14587" width="12.53125" style="17" customWidth="1"/>
    <col min="14588" max="14588" width="9.86328125" style="17" bestFit="1" customWidth="1"/>
    <col min="14589" max="14589" width="36" style="17" bestFit="1" customWidth="1"/>
    <col min="14590" max="14590" width="8.1328125" style="17" bestFit="1" customWidth="1"/>
    <col min="14591" max="14591" width="10.1328125" style="17" bestFit="1" customWidth="1"/>
    <col min="14592" max="14592" width="7.6640625" style="17" bestFit="1" customWidth="1"/>
    <col min="14593" max="14593" width="9" style="17" bestFit="1" customWidth="1"/>
    <col min="14594" max="14594" width="17.1328125" style="17" customWidth="1"/>
    <col min="14595" max="14595" width="12.86328125" style="17" bestFit="1" customWidth="1"/>
    <col min="14596" max="14596" width="12.86328125" style="17" customWidth="1"/>
    <col min="14597" max="14597" width="13.86328125" style="17" customWidth="1"/>
    <col min="14598" max="14598" width="11" style="17" customWidth="1"/>
    <col min="14599" max="14599" width="10.1328125" style="17" customWidth="1"/>
    <col min="14600" max="14600" width="12.86328125" style="17" bestFit="1" customWidth="1"/>
    <col min="14601" max="14602" width="11.6640625" style="17" bestFit="1" customWidth="1"/>
    <col min="14603" max="14603" width="10.46484375" style="17" customWidth="1"/>
    <col min="14604" max="14604" width="10" style="17" bestFit="1" customWidth="1"/>
    <col min="14605" max="14605" width="11.53125" style="17" bestFit="1" customWidth="1"/>
    <col min="14606" max="14606" width="9.46484375" style="17" bestFit="1" customWidth="1"/>
    <col min="14607" max="14607" width="16.1328125" style="17" bestFit="1" customWidth="1"/>
    <col min="14608" max="14608" width="7.6640625" style="17" bestFit="1" customWidth="1"/>
    <col min="14609" max="14843" width="12.53125" style="17" customWidth="1"/>
    <col min="14844" max="14844" width="9.86328125" style="17" bestFit="1" customWidth="1"/>
    <col min="14845" max="14845" width="36" style="17" bestFit="1" customWidth="1"/>
    <col min="14846" max="14846" width="8.1328125" style="17" bestFit="1" customWidth="1"/>
    <col min="14847" max="14847" width="10.1328125" style="17" bestFit="1" customWidth="1"/>
    <col min="14848" max="14848" width="7.6640625" style="17" bestFit="1" customWidth="1"/>
    <col min="14849" max="14849" width="9" style="17" bestFit="1" customWidth="1"/>
    <col min="14850" max="14850" width="17.1328125" style="17" customWidth="1"/>
    <col min="14851" max="14851" width="12.86328125" style="17" bestFit="1" customWidth="1"/>
    <col min="14852" max="14852" width="12.86328125" style="17" customWidth="1"/>
    <col min="14853" max="14853" width="13.86328125" style="17" customWidth="1"/>
    <col min="14854" max="14854" width="11" style="17" customWidth="1"/>
    <col min="14855" max="14855" width="10.1328125" style="17" customWidth="1"/>
    <col min="14856" max="14856" width="12.86328125" style="17" bestFit="1" customWidth="1"/>
    <col min="14857" max="14858" width="11.6640625" style="17" bestFit="1" customWidth="1"/>
    <col min="14859" max="14859" width="10.46484375" style="17" customWidth="1"/>
    <col min="14860" max="14860" width="10" style="17" bestFit="1" customWidth="1"/>
    <col min="14861" max="14861" width="11.53125" style="17" bestFit="1" customWidth="1"/>
    <col min="14862" max="14862" width="9.46484375" style="17" bestFit="1" customWidth="1"/>
    <col min="14863" max="14863" width="16.1328125" style="17" bestFit="1" customWidth="1"/>
    <col min="14864" max="14864" width="7.6640625" style="17" bestFit="1" customWidth="1"/>
    <col min="14865" max="15099" width="12.53125" style="17" customWidth="1"/>
    <col min="15100" max="15100" width="9.86328125" style="17" bestFit="1" customWidth="1"/>
    <col min="15101" max="15101" width="36" style="17" bestFit="1" customWidth="1"/>
    <col min="15102" max="15102" width="8.1328125" style="17" bestFit="1" customWidth="1"/>
    <col min="15103" max="15103" width="10.1328125" style="17" bestFit="1" customWidth="1"/>
    <col min="15104" max="15104" width="7.6640625" style="17" bestFit="1" customWidth="1"/>
    <col min="15105" max="15105" width="9" style="17" bestFit="1" customWidth="1"/>
    <col min="15106" max="15106" width="17.1328125" style="17" customWidth="1"/>
    <col min="15107" max="15107" width="12.86328125" style="17" bestFit="1" customWidth="1"/>
    <col min="15108" max="15108" width="12.86328125" style="17" customWidth="1"/>
    <col min="15109" max="15109" width="13.86328125" style="17" customWidth="1"/>
    <col min="15110" max="15110" width="11" style="17" customWidth="1"/>
    <col min="15111" max="15111" width="10.1328125" style="17" customWidth="1"/>
    <col min="15112" max="15112" width="12.86328125" style="17" bestFit="1" customWidth="1"/>
    <col min="15113" max="15114" width="11.6640625" style="17" bestFit="1" customWidth="1"/>
    <col min="15115" max="15115" width="10.46484375" style="17" customWidth="1"/>
    <col min="15116" max="15116" width="10" style="17" bestFit="1" customWidth="1"/>
    <col min="15117" max="15117" width="11.53125" style="17" bestFit="1" customWidth="1"/>
    <col min="15118" max="15118" width="9.46484375" style="17" bestFit="1" customWidth="1"/>
    <col min="15119" max="15119" width="16.1328125" style="17" bestFit="1" customWidth="1"/>
    <col min="15120" max="15120" width="7.6640625" style="17" bestFit="1" customWidth="1"/>
    <col min="15121" max="15355" width="12.53125" style="17" customWidth="1"/>
    <col min="15356" max="15356" width="9.86328125" style="17" bestFit="1" customWidth="1"/>
    <col min="15357" max="15357" width="36" style="17" bestFit="1" customWidth="1"/>
    <col min="15358" max="15358" width="8.1328125" style="17" bestFit="1" customWidth="1"/>
    <col min="15359" max="15359" width="10.1328125" style="17" bestFit="1" customWidth="1"/>
    <col min="15360" max="15360" width="7.6640625" style="17" bestFit="1" customWidth="1"/>
    <col min="15361" max="15361" width="9" style="17" bestFit="1" customWidth="1"/>
    <col min="15362" max="15362" width="17.1328125" style="17" customWidth="1"/>
    <col min="15363" max="15363" width="12.86328125" style="17" bestFit="1" customWidth="1"/>
    <col min="15364" max="15364" width="12.86328125" style="17" customWidth="1"/>
    <col min="15365" max="15365" width="13.86328125" style="17" customWidth="1"/>
    <col min="15366" max="15366" width="11" style="17" customWidth="1"/>
    <col min="15367" max="15367" width="10.1328125" style="17" customWidth="1"/>
    <col min="15368" max="15368" width="12.86328125" style="17" bestFit="1" customWidth="1"/>
    <col min="15369" max="15370" width="11.6640625" style="17" bestFit="1" customWidth="1"/>
    <col min="15371" max="15371" width="10.46484375" style="17" customWidth="1"/>
    <col min="15372" max="15372" width="10" style="17" bestFit="1" customWidth="1"/>
    <col min="15373" max="15373" width="11.53125" style="17" bestFit="1" customWidth="1"/>
    <col min="15374" max="15374" width="9.46484375" style="17" bestFit="1" customWidth="1"/>
    <col min="15375" max="15375" width="16.1328125" style="17" bestFit="1" customWidth="1"/>
    <col min="15376" max="15376" width="7.6640625" style="17" bestFit="1" customWidth="1"/>
    <col min="15377" max="15611" width="12.53125" style="17" customWidth="1"/>
    <col min="15612" max="15612" width="9.86328125" style="17" bestFit="1" customWidth="1"/>
    <col min="15613" max="15613" width="36" style="17" bestFit="1" customWidth="1"/>
    <col min="15614" max="15614" width="8.1328125" style="17" bestFit="1" customWidth="1"/>
    <col min="15615" max="15615" width="10.1328125" style="17" bestFit="1" customWidth="1"/>
    <col min="15616" max="15616" width="7.6640625" style="17" bestFit="1" customWidth="1"/>
    <col min="15617" max="15617" width="9" style="17" bestFit="1" customWidth="1"/>
    <col min="15618" max="15618" width="17.1328125" style="17" customWidth="1"/>
    <col min="15619" max="15619" width="12.86328125" style="17" bestFit="1" customWidth="1"/>
    <col min="15620" max="15620" width="12.86328125" style="17" customWidth="1"/>
    <col min="15621" max="15621" width="13.86328125" style="17" customWidth="1"/>
    <col min="15622" max="15622" width="11" style="17" customWidth="1"/>
    <col min="15623" max="15623" width="10.1328125" style="17" customWidth="1"/>
    <col min="15624" max="15624" width="12.86328125" style="17" bestFit="1" customWidth="1"/>
    <col min="15625" max="15626" width="11.6640625" style="17" bestFit="1" customWidth="1"/>
    <col min="15627" max="15627" width="10.46484375" style="17" customWidth="1"/>
    <col min="15628" max="15628" width="10" style="17" bestFit="1" customWidth="1"/>
    <col min="15629" max="15629" width="11.53125" style="17" bestFit="1" customWidth="1"/>
    <col min="15630" max="15630" width="9.46484375" style="17" bestFit="1" customWidth="1"/>
    <col min="15631" max="15631" width="16.1328125" style="17" bestFit="1" customWidth="1"/>
    <col min="15632" max="15632" width="7.6640625" style="17" bestFit="1" customWidth="1"/>
    <col min="15633" max="15867" width="12.53125" style="17" customWidth="1"/>
    <col min="15868" max="15868" width="9.86328125" style="17" bestFit="1" customWidth="1"/>
    <col min="15869" max="15869" width="36" style="17" bestFit="1" customWidth="1"/>
    <col min="15870" max="15870" width="8.1328125" style="17" bestFit="1" customWidth="1"/>
    <col min="15871" max="15871" width="10.1328125" style="17" bestFit="1" customWidth="1"/>
    <col min="15872" max="15872" width="7.6640625" style="17" bestFit="1" customWidth="1"/>
    <col min="15873" max="15873" width="9" style="17" bestFit="1" customWidth="1"/>
    <col min="15874" max="15874" width="17.1328125" style="17" customWidth="1"/>
    <col min="15875" max="15875" width="12.86328125" style="17" bestFit="1" customWidth="1"/>
    <col min="15876" max="15876" width="12.86328125" style="17" customWidth="1"/>
    <col min="15877" max="15877" width="13.86328125" style="17" customWidth="1"/>
    <col min="15878" max="15878" width="11" style="17" customWidth="1"/>
    <col min="15879" max="15879" width="10.1328125" style="17" customWidth="1"/>
    <col min="15880" max="15880" width="12.86328125" style="17" bestFit="1" customWidth="1"/>
    <col min="15881" max="15882" width="11.6640625" style="17" bestFit="1" customWidth="1"/>
    <col min="15883" max="15883" width="10.46484375" style="17" customWidth="1"/>
    <col min="15884" max="15884" width="10" style="17" bestFit="1" customWidth="1"/>
    <col min="15885" max="15885" width="11.53125" style="17" bestFit="1" customWidth="1"/>
    <col min="15886" max="15886" width="9.46484375" style="17" bestFit="1" customWidth="1"/>
    <col min="15887" max="15887" width="16.1328125" style="17" bestFit="1" customWidth="1"/>
    <col min="15888" max="15888" width="7.6640625" style="17" bestFit="1" customWidth="1"/>
    <col min="15889" max="16123" width="12.53125" style="17" customWidth="1"/>
    <col min="16124" max="16124" width="9.86328125" style="17" bestFit="1" customWidth="1"/>
    <col min="16125" max="16125" width="36" style="17" bestFit="1" customWidth="1"/>
    <col min="16126" max="16126" width="8.1328125" style="17" bestFit="1" customWidth="1"/>
    <col min="16127" max="16127" width="10.1328125" style="17" bestFit="1" customWidth="1"/>
    <col min="16128" max="16128" width="7.6640625" style="17" bestFit="1" customWidth="1"/>
    <col min="16129" max="16129" width="9" style="17" bestFit="1" customWidth="1"/>
    <col min="16130" max="16130" width="17.1328125" style="17" customWidth="1"/>
    <col min="16131" max="16131" width="12.86328125" style="17" bestFit="1" customWidth="1"/>
    <col min="16132" max="16132" width="12.86328125" style="17" customWidth="1"/>
    <col min="16133" max="16133" width="13.86328125" style="17" customWidth="1"/>
    <col min="16134" max="16134" width="11" style="17" customWidth="1"/>
    <col min="16135" max="16135" width="10.1328125" style="17" customWidth="1"/>
    <col min="16136" max="16136" width="12.86328125" style="17" bestFit="1" customWidth="1"/>
    <col min="16137" max="16138" width="11.6640625" style="17" bestFit="1" customWidth="1"/>
    <col min="16139" max="16139" width="10.46484375" style="17" customWidth="1"/>
    <col min="16140" max="16140" width="10" style="17" bestFit="1" customWidth="1"/>
    <col min="16141" max="16141" width="11.53125" style="17" bestFit="1" customWidth="1"/>
    <col min="16142" max="16142" width="9.46484375" style="17" bestFit="1" customWidth="1"/>
    <col min="16143" max="16143" width="16.1328125" style="17" bestFit="1" customWidth="1"/>
    <col min="16144" max="16144" width="7.6640625" style="17" bestFit="1" customWidth="1"/>
    <col min="16145" max="16384" width="12.53125" style="17" customWidth="1"/>
  </cols>
  <sheetData>
    <row r="1" spans="1:21" s="7" customFormat="1" ht="39" customHeight="1" x14ac:dyDescent="0.3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6" t="s">
        <v>19</v>
      </c>
    </row>
    <row r="2" spans="1:21" x14ac:dyDescent="0.35">
      <c r="A2" s="8" t="s">
        <v>20</v>
      </c>
      <c r="B2" s="9" t="s">
        <v>21</v>
      </c>
      <c r="C2" s="10" t="s">
        <v>22</v>
      </c>
      <c r="D2" s="11" t="s">
        <v>23</v>
      </c>
      <c r="E2" s="12">
        <v>0.786080405441696</v>
      </c>
      <c r="F2" s="13">
        <v>1143456</v>
      </c>
      <c r="G2" s="14">
        <v>108932423.13914999</v>
      </c>
      <c r="H2" s="14">
        <v>759658548.07005501</v>
      </c>
      <c r="I2" s="14">
        <v>46952118.885369197</v>
      </c>
      <c r="J2" s="14">
        <v>7282666.4407000002</v>
      </c>
      <c r="K2" s="14">
        <v>54235933.605919197</v>
      </c>
      <c r="L2" s="14">
        <v>49518094.229982898</v>
      </c>
      <c r="M2" s="14">
        <v>0</v>
      </c>
      <c r="N2" s="14">
        <f>L2+M2</f>
        <v>49518094.229982898</v>
      </c>
      <c r="O2" s="14">
        <v>701695</v>
      </c>
      <c r="P2" s="14">
        <f>N2+O2</f>
        <v>50219789.229982898</v>
      </c>
      <c r="Q2" s="14">
        <f>P2-K2</f>
        <v>-4016144.3759362996</v>
      </c>
      <c r="R2" s="15">
        <f>Q2/K2</f>
        <v>-7.4049511254250563E-2</v>
      </c>
      <c r="S2" s="15">
        <v>0.49788604754195698</v>
      </c>
      <c r="T2" s="16">
        <f>P2/G2</f>
        <v>0.46101782906116273</v>
      </c>
    </row>
    <row r="3" spans="1:21" x14ac:dyDescent="0.35">
      <c r="A3" s="8" t="s">
        <v>24</v>
      </c>
      <c r="B3" s="9" t="s">
        <v>25</v>
      </c>
      <c r="C3" s="10" t="s">
        <v>22</v>
      </c>
      <c r="D3" s="11" t="s">
        <v>23</v>
      </c>
      <c r="E3" s="12">
        <v>0.712710202894555</v>
      </c>
      <c r="F3" s="13">
        <v>665494</v>
      </c>
      <c r="G3" s="14">
        <v>102308179.851878</v>
      </c>
      <c r="H3" s="14">
        <v>408959769.40008998</v>
      </c>
      <c r="I3" s="14">
        <v>82106084.569215298</v>
      </c>
      <c r="J3" s="14">
        <v>12239474.987199999</v>
      </c>
      <c r="K3" s="14">
        <v>94344519.229495496</v>
      </c>
      <c r="L3" s="14">
        <v>90342912.580308899</v>
      </c>
      <c r="M3" s="14">
        <v>8946130.9725418538</v>
      </c>
      <c r="N3" s="14">
        <f t="shared" ref="N3:N66" si="0">L3+M3</f>
        <v>99289043.552850753</v>
      </c>
      <c r="O3" s="14">
        <v>478737</v>
      </c>
      <c r="P3" s="14">
        <f t="shared" ref="P3:P66" si="1">N3+O3</f>
        <v>99767780.552850753</v>
      </c>
      <c r="Q3" s="14">
        <f t="shared" ref="Q3:Q66" si="2">P3-K3</f>
        <v>5423261.3233552575</v>
      </c>
      <c r="R3" s="15">
        <f t="shared" ref="R3:R66" si="3">Q3/K3</f>
        <v>5.7483586409116501E-2</v>
      </c>
      <c r="S3" s="15">
        <v>0.92216007914604103</v>
      </c>
      <c r="T3" s="16">
        <f t="shared" ref="T3:T66" si="4">P3/G3</f>
        <v>0.97516914773867303</v>
      </c>
    </row>
    <row r="4" spans="1:21" x14ac:dyDescent="0.35">
      <c r="A4" s="8" t="s">
        <v>26</v>
      </c>
      <c r="B4" s="9" t="s">
        <v>27</v>
      </c>
      <c r="C4" s="10" t="s">
        <v>22</v>
      </c>
      <c r="D4" s="11" t="s">
        <v>23</v>
      </c>
      <c r="E4" s="12">
        <v>1.05127085673445</v>
      </c>
      <c r="F4" s="13">
        <v>627219</v>
      </c>
      <c r="G4" s="14">
        <v>62187948.824922897</v>
      </c>
      <c r="H4" s="14">
        <v>467823437.37999803</v>
      </c>
      <c r="I4" s="14">
        <v>44395802.225807503</v>
      </c>
      <c r="J4" s="14">
        <v>4015302.3552999999</v>
      </c>
      <c r="K4" s="14">
        <v>48410003.825200103</v>
      </c>
      <c r="L4" s="14">
        <v>46372858.839951403</v>
      </c>
      <c r="M4" s="14">
        <v>2489487.4603076749</v>
      </c>
      <c r="N4" s="14">
        <f t="shared" si="0"/>
        <v>48862346.300259076</v>
      </c>
      <c r="O4" s="14">
        <v>965801</v>
      </c>
      <c r="P4" s="14">
        <f t="shared" si="1"/>
        <v>49828147.300259076</v>
      </c>
      <c r="Q4" s="14">
        <f t="shared" si="2"/>
        <v>1418143.4750589728</v>
      </c>
      <c r="R4" s="15">
        <f t="shared" si="3"/>
        <v>2.9294430138440727E-2</v>
      </c>
      <c r="S4" s="15">
        <v>0.77844670454541398</v>
      </c>
      <c r="T4" s="16">
        <f t="shared" si="4"/>
        <v>0.80125085714821942</v>
      </c>
      <c r="U4" s="18"/>
    </row>
    <row r="5" spans="1:21" x14ac:dyDescent="0.35">
      <c r="A5" s="8" t="s">
        <v>28</v>
      </c>
      <c r="B5" s="9" t="s">
        <v>29</v>
      </c>
      <c r="C5" s="10" t="s">
        <v>22</v>
      </c>
      <c r="D5" s="11" t="s">
        <v>23</v>
      </c>
      <c r="E5" s="12">
        <v>0.72531213090942803</v>
      </c>
      <c r="F5" s="13">
        <v>616479</v>
      </c>
      <c r="G5" s="14">
        <v>80092231.787149802</v>
      </c>
      <c r="H5" s="14">
        <v>409784476.16997802</v>
      </c>
      <c r="I5" s="14">
        <v>32673017.652929898</v>
      </c>
      <c r="J5" s="14">
        <v>2033350.1339</v>
      </c>
      <c r="K5" s="14">
        <v>34707398.3531451</v>
      </c>
      <c r="L5" s="14">
        <v>26662686.1399648</v>
      </c>
      <c r="M5" s="14">
        <v>406670.02678305935</v>
      </c>
      <c r="N5" s="14">
        <f t="shared" si="0"/>
        <v>27069356.166747861</v>
      </c>
      <c r="O5" s="14">
        <v>0</v>
      </c>
      <c r="P5" s="14">
        <f t="shared" si="1"/>
        <v>27069356.166747861</v>
      </c>
      <c r="Q5" s="14">
        <f t="shared" si="2"/>
        <v>-7638042.1863972396</v>
      </c>
      <c r="R5" s="15">
        <f t="shared" si="3"/>
        <v>-0.22006956870350089</v>
      </c>
      <c r="S5" s="15">
        <v>0.43334287956143103</v>
      </c>
      <c r="T5" s="16">
        <f t="shared" si="4"/>
        <v>0.33797729895561401</v>
      </c>
    </row>
    <row r="6" spans="1:21" x14ac:dyDescent="0.35">
      <c r="A6" s="8" t="s">
        <v>30</v>
      </c>
      <c r="B6" s="9" t="s">
        <v>31</v>
      </c>
      <c r="C6" s="10" t="s">
        <v>22</v>
      </c>
      <c r="D6" s="11" t="s">
        <v>23</v>
      </c>
      <c r="E6" s="12">
        <v>0.67136781897744802</v>
      </c>
      <c r="F6" s="13">
        <v>591420</v>
      </c>
      <c r="G6" s="14">
        <v>83664010.981751204</v>
      </c>
      <c r="H6" s="14">
        <v>287481499.15994698</v>
      </c>
      <c r="I6" s="14">
        <v>47456761.656538799</v>
      </c>
      <c r="J6" s="14">
        <v>11557755.232999999</v>
      </c>
      <c r="K6" s="14">
        <v>59013108.456442997</v>
      </c>
      <c r="L6" s="14">
        <v>28638835.780014198</v>
      </c>
      <c r="M6" s="14">
        <v>8447845.3668160047</v>
      </c>
      <c r="N6" s="14">
        <f t="shared" si="0"/>
        <v>37086681.146830201</v>
      </c>
      <c r="O6" s="14">
        <v>2342039</v>
      </c>
      <c r="P6" s="14">
        <f t="shared" si="1"/>
        <v>39428720.146830201</v>
      </c>
      <c r="Q6" s="14">
        <f t="shared" si="2"/>
        <v>-19584388.309612796</v>
      </c>
      <c r="R6" s="15">
        <f t="shared" si="3"/>
        <v>-0.33186505205140726</v>
      </c>
      <c r="S6" s="15">
        <v>0.70535834660514796</v>
      </c>
      <c r="T6" s="16">
        <f t="shared" si="4"/>
        <v>0.47127456219413622</v>
      </c>
    </row>
    <row r="7" spans="1:21" x14ac:dyDescent="0.35">
      <c r="A7" s="8" t="s">
        <v>32</v>
      </c>
      <c r="B7" s="9" t="s">
        <v>33</v>
      </c>
      <c r="C7" s="10" t="s">
        <v>22</v>
      </c>
      <c r="D7" s="11" t="s">
        <v>23</v>
      </c>
      <c r="E7" s="12">
        <v>0.74538881751152997</v>
      </c>
      <c r="F7" s="13">
        <v>569565</v>
      </c>
      <c r="G7" s="14">
        <v>43310594.984635502</v>
      </c>
      <c r="H7" s="14">
        <v>342759929.25000101</v>
      </c>
      <c r="I7" s="14">
        <v>22635239.750954699</v>
      </c>
      <c r="J7" s="14">
        <v>1417428.3901</v>
      </c>
      <c r="K7" s="14">
        <v>24053456.6008844</v>
      </c>
      <c r="L7" s="14">
        <v>19957236.5400218</v>
      </c>
      <c r="M7" s="14">
        <v>0</v>
      </c>
      <c r="N7" s="14">
        <f t="shared" si="0"/>
        <v>19957236.5400218</v>
      </c>
      <c r="O7" s="14">
        <v>0</v>
      </c>
      <c r="P7" s="14">
        <f t="shared" si="1"/>
        <v>19957236.5400218</v>
      </c>
      <c r="Q7" s="14">
        <f t="shared" si="2"/>
        <v>-4096220.0608626008</v>
      </c>
      <c r="R7" s="15">
        <f t="shared" si="3"/>
        <v>-0.17029652448006125</v>
      </c>
      <c r="S7" s="15">
        <v>0.55537118826045595</v>
      </c>
      <c r="T7" s="16">
        <f t="shared" si="4"/>
        <v>0.46079340510333922</v>
      </c>
    </row>
    <row r="8" spans="1:21" x14ac:dyDescent="0.35">
      <c r="A8" s="8" t="s">
        <v>34</v>
      </c>
      <c r="B8" s="9" t="s">
        <v>35</v>
      </c>
      <c r="C8" s="10" t="s">
        <v>22</v>
      </c>
      <c r="D8" s="11" t="s">
        <v>23</v>
      </c>
      <c r="E8" s="12">
        <v>0.67064190523110101</v>
      </c>
      <c r="F8" s="13">
        <v>478396</v>
      </c>
      <c r="G8" s="14">
        <v>44899557.872640401</v>
      </c>
      <c r="H8" s="14">
        <v>313508626.38999701</v>
      </c>
      <c r="I8" s="14">
        <v>25005427.235271301</v>
      </c>
      <c r="J8" s="14">
        <v>9557869.1188999992</v>
      </c>
      <c r="K8" s="14">
        <v>34563779.315349601</v>
      </c>
      <c r="L8" s="14">
        <v>20473729.580007799</v>
      </c>
      <c r="M8" s="14">
        <v>5925878.8537020311</v>
      </c>
      <c r="N8" s="14">
        <f t="shared" si="0"/>
        <v>26399608.43370983</v>
      </c>
      <c r="O8" s="14">
        <v>941099</v>
      </c>
      <c r="P8" s="14">
        <f t="shared" si="1"/>
        <v>27340707.43370983</v>
      </c>
      <c r="Q8" s="14">
        <f t="shared" si="2"/>
        <v>-7223071.8816397712</v>
      </c>
      <c r="R8" s="15">
        <f t="shared" si="3"/>
        <v>-0.20897806966473834</v>
      </c>
      <c r="S8" s="15">
        <v>0.76980221973212504</v>
      </c>
      <c r="T8" s="16">
        <f t="shared" si="4"/>
        <v>0.60893043782887502</v>
      </c>
    </row>
    <row r="9" spans="1:21" x14ac:dyDescent="0.35">
      <c r="A9" s="8" t="s">
        <v>36</v>
      </c>
      <c r="B9" s="9" t="s">
        <v>37</v>
      </c>
      <c r="C9" s="10" t="s">
        <v>22</v>
      </c>
      <c r="D9" s="11" t="s">
        <v>23</v>
      </c>
      <c r="E9" s="12">
        <v>0.83792255395076698</v>
      </c>
      <c r="F9" s="13">
        <v>444804</v>
      </c>
      <c r="G9" s="14">
        <v>72385030.592888504</v>
      </c>
      <c r="H9" s="14">
        <v>285156003.32006502</v>
      </c>
      <c r="I9" s="14">
        <v>32391580.347098298</v>
      </c>
      <c r="J9" s="14">
        <v>11224101.322799999</v>
      </c>
      <c r="K9" s="14">
        <v>43618433.306680702</v>
      </c>
      <c r="L9" s="14">
        <v>26714466.070011299</v>
      </c>
      <c r="M9" s="14">
        <v>6958942.8201402044</v>
      </c>
      <c r="N9" s="14">
        <f t="shared" si="0"/>
        <v>33673408.890151501</v>
      </c>
      <c r="O9" s="14">
        <v>1812038</v>
      </c>
      <c r="P9" s="14">
        <f t="shared" si="1"/>
        <v>35485446.890151501</v>
      </c>
      <c r="Q9" s="14">
        <f t="shared" si="2"/>
        <v>-8132986.416529201</v>
      </c>
      <c r="R9" s="15">
        <f t="shared" si="3"/>
        <v>-0.18645755475319958</v>
      </c>
      <c r="S9" s="15">
        <v>0.60258913962476102</v>
      </c>
      <c r="T9" s="16">
        <f t="shared" si="4"/>
        <v>0.49023184212949389</v>
      </c>
    </row>
    <row r="10" spans="1:21" x14ac:dyDescent="0.35">
      <c r="A10" s="8" t="s">
        <v>38</v>
      </c>
      <c r="B10" s="9" t="s">
        <v>39</v>
      </c>
      <c r="C10" s="10" t="s">
        <v>22</v>
      </c>
      <c r="D10" s="11" t="s">
        <v>23</v>
      </c>
      <c r="E10" s="12">
        <v>0.72597535386938306</v>
      </c>
      <c r="F10" s="13">
        <v>442072</v>
      </c>
      <c r="G10" s="14">
        <v>40056339.566102803</v>
      </c>
      <c r="H10" s="14">
        <v>220530326.86001599</v>
      </c>
      <c r="I10" s="14">
        <v>23315989.718789499</v>
      </c>
      <c r="J10" s="14">
        <v>174383.25709999999</v>
      </c>
      <c r="K10" s="14">
        <v>23488397.7988698</v>
      </c>
      <c r="L10" s="14">
        <v>20561853.009990599</v>
      </c>
      <c r="M10" s="14">
        <v>0</v>
      </c>
      <c r="N10" s="14">
        <f t="shared" si="0"/>
        <v>20561853.009990599</v>
      </c>
      <c r="O10" s="14">
        <v>222543</v>
      </c>
      <c r="P10" s="14">
        <f t="shared" si="1"/>
        <v>20784396.009990599</v>
      </c>
      <c r="Q10" s="14">
        <f t="shared" si="2"/>
        <v>-2704001.7888792008</v>
      </c>
      <c r="R10" s="15">
        <f t="shared" si="3"/>
        <v>-0.11512074225042758</v>
      </c>
      <c r="S10" s="15">
        <v>0.58638402942705703</v>
      </c>
      <c r="T10" s="16">
        <f t="shared" si="4"/>
        <v>0.51887906471561729</v>
      </c>
    </row>
    <row r="11" spans="1:21" x14ac:dyDescent="0.35">
      <c r="A11" s="8" t="s">
        <v>40</v>
      </c>
      <c r="B11" s="9" t="s">
        <v>41</v>
      </c>
      <c r="C11" s="10" t="s">
        <v>22</v>
      </c>
      <c r="D11" s="11" t="s">
        <v>23</v>
      </c>
      <c r="E11" s="12">
        <v>0.75968085299911503</v>
      </c>
      <c r="F11" s="13">
        <v>430579</v>
      </c>
      <c r="G11" s="14">
        <v>85990507.724403605</v>
      </c>
      <c r="H11" s="14">
        <v>271318253.249991</v>
      </c>
      <c r="I11" s="14">
        <v>63358136.034388401</v>
      </c>
      <c r="J11" s="14">
        <v>7981108.3024000004</v>
      </c>
      <c r="K11" s="14">
        <v>71341070.694256797</v>
      </c>
      <c r="L11" s="14">
        <v>66139252.920084298</v>
      </c>
      <c r="M11" s="14">
        <v>5833586.8371850522</v>
      </c>
      <c r="N11" s="14">
        <f t="shared" si="0"/>
        <v>71972839.757269353</v>
      </c>
      <c r="O11" s="14">
        <v>267023</v>
      </c>
      <c r="P11" s="14">
        <f t="shared" si="1"/>
        <v>72239862.757269353</v>
      </c>
      <c r="Q11" s="14">
        <f t="shared" si="2"/>
        <v>898792.06301255524</v>
      </c>
      <c r="R11" s="15">
        <f t="shared" si="3"/>
        <v>1.2598522201390384E-2</v>
      </c>
      <c r="S11" s="15">
        <v>0.82963890529524797</v>
      </c>
      <c r="T11" s="16">
        <f t="shared" si="4"/>
        <v>0.84009112946274767</v>
      </c>
    </row>
    <row r="12" spans="1:21" x14ac:dyDescent="0.35">
      <c r="A12" s="8" t="s">
        <v>42</v>
      </c>
      <c r="B12" s="9" t="s">
        <v>43</v>
      </c>
      <c r="C12" s="10" t="s">
        <v>22</v>
      </c>
      <c r="D12" s="11" t="s">
        <v>23</v>
      </c>
      <c r="E12" s="12">
        <v>0.79046571765151696</v>
      </c>
      <c r="F12" s="13">
        <v>313126</v>
      </c>
      <c r="G12" s="14">
        <v>32277927.524192099</v>
      </c>
      <c r="H12" s="14">
        <v>209209042.89000699</v>
      </c>
      <c r="I12" s="14">
        <v>14095289.217154199</v>
      </c>
      <c r="J12" s="14">
        <v>3804534.8020000001</v>
      </c>
      <c r="K12" s="14">
        <v>17899770.1171882</v>
      </c>
      <c r="L12" s="14">
        <v>16776293.6700061</v>
      </c>
      <c r="M12" s="14">
        <v>2358811.577243174</v>
      </c>
      <c r="N12" s="14">
        <f t="shared" si="0"/>
        <v>19135105.247249275</v>
      </c>
      <c r="O12" s="14">
        <v>118240</v>
      </c>
      <c r="P12" s="14">
        <f t="shared" si="1"/>
        <v>19253345.247249275</v>
      </c>
      <c r="Q12" s="14">
        <f t="shared" si="2"/>
        <v>1353575.1300610751</v>
      </c>
      <c r="R12" s="15">
        <f t="shared" si="3"/>
        <v>7.561969350440477E-2</v>
      </c>
      <c r="S12" s="15">
        <v>0.55455140680182802</v>
      </c>
      <c r="T12" s="16">
        <f t="shared" si="4"/>
        <v>0.59648641421661963</v>
      </c>
    </row>
    <row r="13" spans="1:21" x14ac:dyDescent="0.35">
      <c r="A13" s="8" t="s">
        <v>44</v>
      </c>
      <c r="B13" s="9" t="s">
        <v>45</v>
      </c>
      <c r="C13" s="10" t="s">
        <v>22</v>
      </c>
      <c r="D13" s="11" t="s">
        <v>23</v>
      </c>
      <c r="E13" s="12">
        <v>0.84535399733512295</v>
      </c>
      <c r="F13" s="13">
        <v>308970</v>
      </c>
      <c r="G13" s="14">
        <v>25038212.293682501</v>
      </c>
      <c r="H13" s="14">
        <v>134812967.91999701</v>
      </c>
      <c r="I13" s="14">
        <v>11730566.9557776</v>
      </c>
      <c r="J13" s="14">
        <v>5736577.0743000004</v>
      </c>
      <c r="K13" s="14">
        <v>17468139.8558232</v>
      </c>
      <c r="L13" s="14">
        <v>14902928.049993301</v>
      </c>
      <c r="M13" s="14">
        <v>3556677.7860621191</v>
      </c>
      <c r="N13" s="14">
        <f t="shared" si="0"/>
        <v>18459605.83605542</v>
      </c>
      <c r="O13" s="14">
        <v>428336</v>
      </c>
      <c r="P13" s="14">
        <f t="shared" si="1"/>
        <v>18887941.83605542</v>
      </c>
      <c r="Q13" s="14">
        <f t="shared" si="2"/>
        <v>1419801.9802322201</v>
      </c>
      <c r="R13" s="15">
        <f t="shared" si="3"/>
        <v>8.1279517564597087E-2</v>
      </c>
      <c r="S13" s="15">
        <v>0.69765922786071699</v>
      </c>
      <c r="T13" s="16">
        <f t="shared" si="4"/>
        <v>0.75436463332572345</v>
      </c>
    </row>
    <row r="14" spans="1:21" x14ac:dyDescent="0.35">
      <c r="A14" s="8" t="s">
        <v>46</v>
      </c>
      <c r="B14" s="9" t="s">
        <v>47</v>
      </c>
      <c r="C14" s="10" t="s">
        <v>22</v>
      </c>
      <c r="D14" s="11" t="s">
        <v>23</v>
      </c>
      <c r="E14" s="12">
        <v>1.09963451864531</v>
      </c>
      <c r="F14" s="13">
        <v>292113</v>
      </c>
      <c r="G14" s="14">
        <v>32443697.172390599</v>
      </c>
      <c r="H14" s="14">
        <v>262762618.46000201</v>
      </c>
      <c r="I14" s="14">
        <v>21189719.8039844</v>
      </c>
      <c r="J14" s="14">
        <v>2003690.0702</v>
      </c>
      <c r="K14" s="14">
        <v>23193614.9839091</v>
      </c>
      <c r="L14" s="14">
        <v>16750324.7099921</v>
      </c>
      <c r="M14" s="14">
        <v>1242287.8435548078</v>
      </c>
      <c r="N14" s="14">
        <f t="shared" si="0"/>
        <v>17992612.553546906</v>
      </c>
      <c r="O14" s="14">
        <v>1067466</v>
      </c>
      <c r="P14" s="14">
        <f t="shared" si="1"/>
        <v>19060078.553546906</v>
      </c>
      <c r="Q14" s="14">
        <f t="shared" si="2"/>
        <v>-4133536.4303621948</v>
      </c>
      <c r="R14" s="15">
        <f t="shared" si="3"/>
        <v>-0.17821872240398465</v>
      </c>
      <c r="S14" s="15">
        <v>0.71488816026943902</v>
      </c>
      <c r="T14" s="16">
        <f t="shared" si="4"/>
        <v>0.58748170568448421</v>
      </c>
    </row>
    <row r="15" spans="1:21" x14ac:dyDescent="0.35">
      <c r="A15" s="8" t="s">
        <v>48</v>
      </c>
      <c r="B15" s="9" t="s">
        <v>49</v>
      </c>
      <c r="C15" s="10" t="s">
        <v>22</v>
      </c>
      <c r="D15" s="11" t="s">
        <v>23</v>
      </c>
      <c r="E15" s="12">
        <v>0.53043216015699901</v>
      </c>
      <c r="F15" s="13">
        <v>273298</v>
      </c>
      <c r="G15" s="14">
        <v>25356235.798663899</v>
      </c>
      <c r="H15" s="14">
        <v>127149048.60000101</v>
      </c>
      <c r="I15" s="14">
        <v>15365441.2166069</v>
      </c>
      <c r="J15" s="14">
        <v>278247.4987</v>
      </c>
      <c r="K15" s="14">
        <v>15644205.176563799</v>
      </c>
      <c r="L15" s="14">
        <v>7268231.1600004798</v>
      </c>
      <c r="M15" s="14">
        <v>172513.44921942</v>
      </c>
      <c r="N15" s="14">
        <f t="shared" si="0"/>
        <v>7440744.6092198994</v>
      </c>
      <c r="O15" s="14">
        <v>0</v>
      </c>
      <c r="P15" s="14">
        <f t="shared" si="1"/>
        <v>7440744.6092198994</v>
      </c>
      <c r="Q15" s="14">
        <f t="shared" si="2"/>
        <v>-8203460.5673439</v>
      </c>
      <c r="R15" s="15">
        <f t="shared" si="3"/>
        <v>-0.52437694818994729</v>
      </c>
      <c r="S15" s="15">
        <v>0.61697664041238298</v>
      </c>
      <c r="T15" s="16">
        <f t="shared" si="4"/>
        <v>0.29344831260845017</v>
      </c>
    </row>
    <row r="16" spans="1:21" x14ac:dyDescent="0.35">
      <c r="A16" s="8" t="s">
        <v>50</v>
      </c>
      <c r="B16" s="9" t="s">
        <v>51</v>
      </c>
      <c r="C16" s="10" t="s">
        <v>22</v>
      </c>
      <c r="D16" s="11" t="s">
        <v>23</v>
      </c>
      <c r="E16" s="12">
        <v>0.79626324473183596</v>
      </c>
      <c r="F16" s="13">
        <v>267413</v>
      </c>
      <c r="G16" s="14">
        <v>23702002.579773098</v>
      </c>
      <c r="H16" s="14">
        <v>190794660.249998</v>
      </c>
      <c r="I16" s="14">
        <v>10076969.4523998</v>
      </c>
      <c r="J16" s="14">
        <v>0</v>
      </c>
      <c r="K16" s="14">
        <v>10076969.4523998</v>
      </c>
      <c r="L16" s="14">
        <v>9039021.4100013301</v>
      </c>
      <c r="M16" s="14">
        <v>0</v>
      </c>
      <c r="N16" s="14">
        <f t="shared" si="0"/>
        <v>9039021.4100013301</v>
      </c>
      <c r="O16" s="14">
        <v>31588</v>
      </c>
      <c r="P16" s="14">
        <f t="shared" si="1"/>
        <v>9070609.4100013301</v>
      </c>
      <c r="Q16" s="14">
        <f t="shared" si="2"/>
        <v>-1006360.0423984695</v>
      </c>
      <c r="R16" s="15">
        <f t="shared" si="3"/>
        <v>-9.9867330862932008E-2</v>
      </c>
      <c r="S16" s="15">
        <v>0.42515266034943799</v>
      </c>
      <c r="T16" s="16">
        <f t="shared" si="4"/>
        <v>0.38269379895106587</v>
      </c>
    </row>
    <row r="17" spans="1:20" x14ac:dyDescent="0.35">
      <c r="A17" s="8" t="s">
        <v>52</v>
      </c>
      <c r="B17" s="9" t="s">
        <v>53</v>
      </c>
      <c r="C17" s="10" t="s">
        <v>22</v>
      </c>
      <c r="D17" s="11" t="s">
        <v>23</v>
      </c>
      <c r="E17" s="12">
        <v>0.75238024285095395</v>
      </c>
      <c r="F17" s="13">
        <v>248714</v>
      </c>
      <c r="G17" s="14">
        <v>21199490.648088001</v>
      </c>
      <c r="H17" s="14">
        <v>201904311.08990601</v>
      </c>
      <c r="I17" s="14">
        <v>5163999.7811036799</v>
      </c>
      <c r="J17" s="14">
        <v>1485237.4782</v>
      </c>
      <c r="K17" s="14">
        <v>6648822.36110014</v>
      </c>
      <c r="L17" s="14">
        <v>8263840.5800007097</v>
      </c>
      <c r="M17" s="14">
        <v>297047.4956412001</v>
      </c>
      <c r="N17" s="14">
        <f t="shared" si="0"/>
        <v>8560888.0756419096</v>
      </c>
      <c r="O17" s="14">
        <v>0</v>
      </c>
      <c r="P17" s="14">
        <f t="shared" si="1"/>
        <v>8560888.0756419096</v>
      </c>
      <c r="Q17" s="14">
        <f t="shared" si="2"/>
        <v>1912065.7145417696</v>
      </c>
      <c r="R17" s="15">
        <f t="shared" si="3"/>
        <v>0.28757960593571819</v>
      </c>
      <c r="S17" s="15">
        <v>0.31363123159281198</v>
      </c>
      <c r="T17" s="16">
        <f t="shared" si="4"/>
        <v>0.40382517758340686</v>
      </c>
    </row>
    <row r="18" spans="1:20" x14ac:dyDescent="0.35">
      <c r="A18" s="8" t="s">
        <v>54</v>
      </c>
      <c r="B18" s="9" t="s">
        <v>55</v>
      </c>
      <c r="C18" s="10" t="s">
        <v>22</v>
      </c>
      <c r="D18" s="11" t="s">
        <v>23</v>
      </c>
      <c r="E18" s="12">
        <v>0.98978408237301096</v>
      </c>
      <c r="F18" s="13">
        <v>248603</v>
      </c>
      <c r="G18" s="14">
        <v>21096648.522412501</v>
      </c>
      <c r="H18" s="14">
        <v>252556752.359999</v>
      </c>
      <c r="I18" s="14">
        <v>9306665.0720971897</v>
      </c>
      <c r="J18" s="14">
        <v>0</v>
      </c>
      <c r="K18" s="14">
        <v>9306665.0720971897</v>
      </c>
      <c r="L18" s="14">
        <v>12890925.910000499</v>
      </c>
      <c r="M18" s="14">
        <v>0</v>
      </c>
      <c r="N18" s="14">
        <f t="shared" si="0"/>
        <v>12890925.910000499</v>
      </c>
      <c r="O18" s="14">
        <v>0</v>
      </c>
      <c r="P18" s="14">
        <f t="shared" si="1"/>
        <v>12890925.910000499</v>
      </c>
      <c r="Q18" s="14">
        <f t="shared" si="2"/>
        <v>3584260.8379033096</v>
      </c>
      <c r="R18" s="15">
        <f t="shared" si="3"/>
        <v>0.38512837951474949</v>
      </c>
      <c r="S18" s="15">
        <v>0.44114424441446398</v>
      </c>
      <c r="T18" s="16">
        <f t="shared" si="4"/>
        <v>0.61104141239806564</v>
      </c>
    </row>
    <row r="19" spans="1:20" x14ac:dyDescent="0.35">
      <c r="A19" s="8" t="s">
        <v>56</v>
      </c>
      <c r="B19" s="9" t="s">
        <v>57</v>
      </c>
      <c r="C19" s="10" t="s">
        <v>22</v>
      </c>
      <c r="D19" s="11" t="s">
        <v>23</v>
      </c>
      <c r="E19" s="12">
        <v>0.67579845865369803</v>
      </c>
      <c r="F19" s="13">
        <v>226380</v>
      </c>
      <c r="G19" s="14">
        <v>19674270.773625501</v>
      </c>
      <c r="H19" s="14">
        <v>140840868.109945</v>
      </c>
      <c r="I19" s="14">
        <v>8692173.2470773607</v>
      </c>
      <c r="J19" s="14">
        <v>862895.05189999996</v>
      </c>
      <c r="K19" s="14">
        <v>9554681.0471136309</v>
      </c>
      <c r="L19" s="14">
        <v>10094447.3099996</v>
      </c>
      <c r="M19" s="14">
        <v>534994.93218616291</v>
      </c>
      <c r="N19" s="14">
        <f t="shared" si="0"/>
        <v>10629442.242185762</v>
      </c>
      <c r="O19" s="14">
        <v>7320</v>
      </c>
      <c r="P19" s="14">
        <f t="shared" si="1"/>
        <v>10636762.242185762</v>
      </c>
      <c r="Q19" s="14">
        <f t="shared" si="2"/>
        <v>1082081.1950721312</v>
      </c>
      <c r="R19" s="15">
        <f t="shared" si="3"/>
        <v>0.11325141987853343</v>
      </c>
      <c r="S19" s="15">
        <v>0.485643465877384</v>
      </c>
      <c r="T19" s="16">
        <f t="shared" si="4"/>
        <v>0.54064327794273104</v>
      </c>
    </row>
    <row r="20" spans="1:20" x14ac:dyDescent="0.35">
      <c r="A20" s="8" t="s">
        <v>58</v>
      </c>
      <c r="B20" s="9" t="s">
        <v>59</v>
      </c>
      <c r="C20" s="10" t="s">
        <v>22</v>
      </c>
      <c r="D20" s="11" t="s">
        <v>23</v>
      </c>
      <c r="E20" s="12">
        <v>0.57428314245747303</v>
      </c>
      <c r="F20" s="13">
        <v>207257</v>
      </c>
      <c r="G20" s="14">
        <v>16513899.1285275</v>
      </c>
      <c r="H20" s="14">
        <v>266844233.51993501</v>
      </c>
      <c r="I20" s="14">
        <v>6673972.1762048602</v>
      </c>
      <c r="J20" s="14">
        <v>0</v>
      </c>
      <c r="K20" s="14">
        <v>6673972.1762048602</v>
      </c>
      <c r="L20" s="14">
        <v>7359418.5300029796</v>
      </c>
      <c r="M20" s="14">
        <v>0</v>
      </c>
      <c r="N20" s="14">
        <f t="shared" si="0"/>
        <v>7359418.5300029796</v>
      </c>
      <c r="O20" s="14">
        <v>162475</v>
      </c>
      <c r="P20" s="14">
        <f t="shared" si="1"/>
        <v>7521893.5300029796</v>
      </c>
      <c r="Q20" s="14">
        <f t="shared" si="2"/>
        <v>847921.35379811935</v>
      </c>
      <c r="R20" s="15">
        <f t="shared" si="3"/>
        <v>0.12704897944005034</v>
      </c>
      <c r="S20" s="15">
        <v>0.40414272391162098</v>
      </c>
      <c r="T20" s="16">
        <f t="shared" si="4"/>
        <v>0.45548864453271531</v>
      </c>
    </row>
    <row r="21" spans="1:20" x14ac:dyDescent="0.35">
      <c r="A21" s="8" t="s">
        <v>60</v>
      </c>
      <c r="B21" s="9" t="s">
        <v>61</v>
      </c>
      <c r="C21" s="10" t="s">
        <v>22</v>
      </c>
      <c r="D21" s="11" t="s">
        <v>23</v>
      </c>
      <c r="E21" s="12">
        <v>0.61191307273361395</v>
      </c>
      <c r="F21" s="13">
        <v>197622</v>
      </c>
      <c r="G21" s="14">
        <v>13436522.5574094</v>
      </c>
      <c r="H21" s="14">
        <v>104574091.07998499</v>
      </c>
      <c r="I21" s="14">
        <v>7216817.7954137502</v>
      </c>
      <c r="J21" s="14">
        <v>0</v>
      </c>
      <c r="K21" s="14">
        <v>7216817.7954137502</v>
      </c>
      <c r="L21" s="14">
        <v>10222929.390002901</v>
      </c>
      <c r="M21" s="14">
        <v>0</v>
      </c>
      <c r="N21" s="14">
        <f t="shared" si="0"/>
        <v>10222929.390002901</v>
      </c>
      <c r="O21" s="14">
        <v>0</v>
      </c>
      <c r="P21" s="14">
        <f t="shared" si="1"/>
        <v>10222929.390002901</v>
      </c>
      <c r="Q21" s="14">
        <f t="shared" si="2"/>
        <v>3006111.5945891505</v>
      </c>
      <c r="R21" s="15">
        <f t="shared" si="3"/>
        <v>0.41654253714144185</v>
      </c>
      <c r="S21" s="15">
        <v>0.53710457929712996</v>
      </c>
      <c r="T21" s="16">
        <f t="shared" si="4"/>
        <v>0.76083148346784091</v>
      </c>
    </row>
    <row r="22" spans="1:20" x14ac:dyDescent="0.35">
      <c r="A22" s="8" t="s">
        <v>62</v>
      </c>
      <c r="B22" s="9" t="s">
        <v>63</v>
      </c>
      <c r="C22" s="10" t="s">
        <v>22</v>
      </c>
      <c r="D22" s="11" t="s">
        <v>23</v>
      </c>
      <c r="E22" s="12">
        <v>0.82167691560480605</v>
      </c>
      <c r="F22" s="13">
        <v>190267</v>
      </c>
      <c r="G22" s="14">
        <v>17248387.9383182</v>
      </c>
      <c r="H22" s="14">
        <v>138483569.90999699</v>
      </c>
      <c r="I22" s="14">
        <v>7264739.4356899997</v>
      </c>
      <c r="J22" s="14">
        <v>0</v>
      </c>
      <c r="K22" s="14">
        <v>7264739.4356899997</v>
      </c>
      <c r="L22" s="14">
        <v>8058402.0600025496</v>
      </c>
      <c r="M22" s="14">
        <v>0</v>
      </c>
      <c r="N22" s="14">
        <f t="shared" si="0"/>
        <v>8058402.0600025496</v>
      </c>
      <c r="O22" s="14">
        <v>280773</v>
      </c>
      <c r="P22" s="14">
        <f t="shared" si="1"/>
        <v>8339175.0600025496</v>
      </c>
      <c r="Q22" s="14">
        <f t="shared" si="2"/>
        <v>1074435.6243125498</v>
      </c>
      <c r="R22" s="15">
        <f t="shared" si="3"/>
        <v>0.14789733807025396</v>
      </c>
      <c r="S22" s="15">
        <v>0.42118367592782502</v>
      </c>
      <c r="T22" s="16">
        <f t="shared" si="4"/>
        <v>0.48347562043619358</v>
      </c>
    </row>
    <row r="23" spans="1:20" x14ac:dyDescent="0.35">
      <c r="A23" s="8" t="s">
        <v>64</v>
      </c>
      <c r="B23" s="9" t="s">
        <v>65</v>
      </c>
      <c r="C23" s="10" t="s">
        <v>22</v>
      </c>
      <c r="D23" s="11" t="s">
        <v>23</v>
      </c>
      <c r="E23" s="12">
        <v>0.84364650249107698</v>
      </c>
      <c r="F23" s="13">
        <v>187125</v>
      </c>
      <c r="G23" s="14">
        <v>16262488.151503099</v>
      </c>
      <c r="H23" s="14">
        <v>251503195.15000001</v>
      </c>
      <c r="I23" s="14">
        <v>5913102.8355863197</v>
      </c>
      <c r="J23" s="14">
        <v>184918.9993</v>
      </c>
      <c r="K23" s="14">
        <v>6098356.5855923304</v>
      </c>
      <c r="L23" s="14">
        <v>8285701.3900048099</v>
      </c>
      <c r="M23" s="14">
        <v>36983.799861840002</v>
      </c>
      <c r="N23" s="14">
        <f t="shared" si="0"/>
        <v>8322685.1898666499</v>
      </c>
      <c r="O23" s="14">
        <v>241288</v>
      </c>
      <c r="P23" s="14">
        <f t="shared" si="1"/>
        <v>8563973.1898666508</v>
      </c>
      <c r="Q23" s="14">
        <f t="shared" si="2"/>
        <v>2465616.6042743204</v>
      </c>
      <c r="R23" s="15">
        <f t="shared" si="3"/>
        <v>0.40430836892999367</v>
      </c>
      <c r="S23" s="15">
        <v>0.37499529769241902</v>
      </c>
      <c r="T23" s="16">
        <f t="shared" si="4"/>
        <v>0.52660903485885735</v>
      </c>
    </row>
    <row r="24" spans="1:20" x14ac:dyDescent="0.35">
      <c r="A24" s="8" t="s">
        <v>66</v>
      </c>
      <c r="B24" s="9" t="s">
        <v>67</v>
      </c>
      <c r="C24" s="10" t="s">
        <v>22</v>
      </c>
      <c r="D24" s="11" t="s">
        <v>23</v>
      </c>
      <c r="E24" s="12">
        <v>0.73067265446222995</v>
      </c>
      <c r="F24" s="13">
        <v>177126</v>
      </c>
      <c r="G24" s="14">
        <v>14821432.488480801</v>
      </c>
      <c r="H24" s="14">
        <v>95627383.539985493</v>
      </c>
      <c r="I24" s="14">
        <v>6653649.0678184796</v>
      </c>
      <c r="J24" s="14">
        <v>1024445.2988</v>
      </c>
      <c r="K24" s="14">
        <v>7677437.3478121003</v>
      </c>
      <c r="L24" s="14">
        <v>6757964.4000043403</v>
      </c>
      <c r="M24" s="14">
        <v>0</v>
      </c>
      <c r="N24" s="14">
        <f t="shared" si="0"/>
        <v>6757964.4000043403</v>
      </c>
      <c r="O24" s="14">
        <v>99591</v>
      </c>
      <c r="P24" s="14">
        <f t="shared" si="1"/>
        <v>6857555.4000043403</v>
      </c>
      <c r="Q24" s="14">
        <f t="shared" si="2"/>
        <v>-819881.94780775998</v>
      </c>
      <c r="R24" s="15">
        <f t="shared" si="3"/>
        <v>-0.10679109586500347</v>
      </c>
      <c r="S24" s="15">
        <v>0.51799563596696796</v>
      </c>
      <c r="T24" s="16">
        <f t="shared" si="4"/>
        <v>0.4626783143487665</v>
      </c>
    </row>
    <row r="25" spans="1:20" x14ac:dyDescent="0.35">
      <c r="A25" s="8" t="s">
        <v>68</v>
      </c>
      <c r="B25" s="9" t="s">
        <v>69</v>
      </c>
      <c r="C25" s="10" t="s">
        <v>22</v>
      </c>
      <c r="D25" s="11" t="s">
        <v>23</v>
      </c>
      <c r="E25" s="12">
        <v>0.64989391667869401</v>
      </c>
      <c r="F25" s="13">
        <v>174642</v>
      </c>
      <c r="G25" s="14">
        <v>12026500.299752699</v>
      </c>
      <c r="H25" s="14">
        <v>93080139.600013107</v>
      </c>
      <c r="I25" s="14">
        <v>6893350.9373836899</v>
      </c>
      <c r="J25" s="14">
        <v>200974.06479999999</v>
      </c>
      <c r="K25" s="14">
        <v>7094189.2373986701</v>
      </c>
      <c r="L25" s="14">
        <v>7557958.7199965399</v>
      </c>
      <c r="M25" s="14">
        <v>0</v>
      </c>
      <c r="N25" s="14">
        <f t="shared" si="0"/>
        <v>7557958.7199965399</v>
      </c>
      <c r="O25" s="14">
        <v>100079</v>
      </c>
      <c r="P25" s="14">
        <f t="shared" si="1"/>
        <v>7658037.7199965399</v>
      </c>
      <c r="Q25" s="14">
        <f t="shared" si="2"/>
        <v>563848.48259786982</v>
      </c>
      <c r="R25" s="15">
        <f t="shared" si="3"/>
        <v>7.9480327311458127E-2</v>
      </c>
      <c r="S25" s="15">
        <v>0.58987977055507801</v>
      </c>
      <c r="T25" s="16">
        <f t="shared" si="4"/>
        <v>0.63676360779320085</v>
      </c>
    </row>
    <row r="26" spans="1:20" x14ac:dyDescent="0.35">
      <c r="A26" s="8" t="s">
        <v>70</v>
      </c>
      <c r="B26" s="9" t="s">
        <v>71</v>
      </c>
      <c r="C26" s="10" t="s">
        <v>22</v>
      </c>
      <c r="D26" s="11" t="s">
        <v>23</v>
      </c>
      <c r="E26" s="12">
        <v>0.58823446167807303</v>
      </c>
      <c r="F26" s="13">
        <v>171774</v>
      </c>
      <c r="G26" s="14">
        <v>18287920.655084699</v>
      </c>
      <c r="H26" s="14">
        <v>275911547.920012</v>
      </c>
      <c r="I26" s="14">
        <v>7122392.5458986899</v>
      </c>
      <c r="J26" s="14">
        <v>496463.0012</v>
      </c>
      <c r="K26" s="14">
        <v>7618819.4058889896</v>
      </c>
      <c r="L26" s="14">
        <v>6153239.5100001302</v>
      </c>
      <c r="M26" s="14">
        <v>0</v>
      </c>
      <c r="N26" s="14">
        <f t="shared" si="0"/>
        <v>6153239.5100001302</v>
      </c>
      <c r="O26" s="14">
        <v>162178</v>
      </c>
      <c r="P26" s="14">
        <f t="shared" si="1"/>
        <v>6315417.5100001302</v>
      </c>
      <c r="Q26" s="14">
        <f t="shared" si="2"/>
        <v>-1303401.8958888594</v>
      </c>
      <c r="R26" s="15">
        <f t="shared" si="3"/>
        <v>-0.17107662308958144</v>
      </c>
      <c r="S26" s="15">
        <v>0.41660391848707601</v>
      </c>
      <c r="T26" s="16">
        <f t="shared" si="4"/>
        <v>0.34533272694641842</v>
      </c>
    </row>
    <row r="27" spans="1:20" x14ac:dyDescent="0.35">
      <c r="A27" s="8" t="s">
        <v>72</v>
      </c>
      <c r="B27" s="9" t="s">
        <v>73</v>
      </c>
      <c r="C27" s="10" t="s">
        <v>22</v>
      </c>
      <c r="D27" s="11" t="s">
        <v>23</v>
      </c>
      <c r="E27" s="12">
        <v>0.65505410353532301</v>
      </c>
      <c r="F27" s="13">
        <v>170373</v>
      </c>
      <c r="G27" s="14">
        <v>10919033.825643901</v>
      </c>
      <c r="H27" s="14">
        <v>86060078.0799959</v>
      </c>
      <c r="I27" s="14">
        <v>4254079.8092958704</v>
      </c>
      <c r="J27" s="14">
        <v>1752205.4317000001</v>
      </c>
      <c r="K27" s="14">
        <v>6007217.9792984501</v>
      </c>
      <c r="L27" s="14">
        <v>6330245.2800008804</v>
      </c>
      <c r="M27" s="14">
        <v>0</v>
      </c>
      <c r="N27" s="14">
        <f t="shared" si="0"/>
        <v>6330245.2800008804</v>
      </c>
      <c r="O27" s="14">
        <v>0</v>
      </c>
      <c r="P27" s="14">
        <f t="shared" si="1"/>
        <v>6330245.2800008804</v>
      </c>
      <c r="Q27" s="14">
        <f t="shared" si="2"/>
        <v>323027.30070243031</v>
      </c>
      <c r="R27" s="15">
        <f t="shared" si="3"/>
        <v>5.3773194482973449E-2</v>
      </c>
      <c r="S27" s="15">
        <v>0.55016021336889598</v>
      </c>
      <c r="T27" s="16">
        <f t="shared" si="4"/>
        <v>0.57974408551917667</v>
      </c>
    </row>
    <row r="28" spans="1:20" x14ac:dyDescent="0.35">
      <c r="A28" s="8" t="s">
        <v>74</v>
      </c>
      <c r="B28" s="9" t="s">
        <v>75</v>
      </c>
      <c r="C28" s="10" t="s">
        <v>22</v>
      </c>
      <c r="D28" s="11" t="s">
        <v>23</v>
      </c>
      <c r="E28" s="12">
        <v>0.68728043165461805</v>
      </c>
      <c r="F28" s="13">
        <v>170006</v>
      </c>
      <c r="G28" s="14">
        <v>70736046.239704803</v>
      </c>
      <c r="H28" s="14">
        <v>136020599.19</v>
      </c>
      <c r="I28" s="14">
        <v>27645458.676662099</v>
      </c>
      <c r="J28" s="14">
        <v>0</v>
      </c>
      <c r="K28" s="14">
        <v>27645458.676662099</v>
      </c>
      <c r="L28" s="14">
        <v>17737343.380001601</v>
      </c>
      <c r="M28" s="14">
        <v>0</v>
      </c>
      <c r="N28" s="14">
        <f t="shared" si="0"/>
        <v>17737343.380001601</v>
      </c>
      <c r="O28" s="14">
        <v>0</v>
      </c>
      <c r="P28" s="14">
        <f t="shared" si="1"/>
        <v>17737343.380001601</v>
      </c>
      <c r="Q28" s="14">
        <f t="shared" si="2"/>
        <v>-9908115.2966604978</v>
      </c>
      <c r="R28" s="15">
        <f t="shared" si="3"/>
        <v>-0.3583993817047712</v>
      </c>
      <c r="S28" s="15">
        <v>0.390825613619672</v>
      </c>
      <c r="T28" s="16">
        <f t="shared" si="4"/>
        <v>0.25075395534399353</v>
      </c>
    </row>
    <row r="29" spans="1:20" x14ac:dyDescent="0.35">
      <c r="A29" s="8" t="s">
        <v>76</v>
      </c>
      <c r="B29" s="9" t="s">
        <v>77</v>
      </c>
      <c r="C29" s="10" t="s">
        <v>22</v>
      </c>
      <c r="D29" s="11" t="s">
        <v>23</v>
      </c>
      <c r="E29" s="12">
        <v>0.87365562274053499</v>
      </c>
      <c r="F29" s="13">
        <v>167322</v>
      </c>
      <c r="G29" s="14">
        <v>10038299.191779099</v>
      </c>
      <c r="H29" s="14">
        <v>151808728.65000001</v>
      </c>
      <c r="I29" s="14">
        <v>5128324.7118065301</v>
      </c>
      <c r="J29" s="14">
        <v>346490.89850000001</v>
      </c>
      <c r="K29" s="14">
        <v>5474681.2518022703</v>
      </c>
      <c r="L29" s="14">
        <v>7599049.9299996998</v>
      </c>
      <c r="M29" s="14">
        <v>0</v>
      </c>
      <c r="N29" s="14">
        <f t="shared" si="0"/>
        <v>7599049.9299996998</v>
      </c>
      <c r="O29" s="14">
        <v>0</v>
      </c>
      <c r="P29" s="14">
        <f t="shared" si="1"/>
        <v>7599049.9299996998</v>
      </c>
      <c r="Q29" s="14">
        <f t="shared" si="2"/>
        <v>2124368.6781974295</v>
      </c>
      <c r="R29" s="15">
        <f t="shared" si="3"/>
        <v>0.3880351349218889</v>
      </c>
      <c r="S29" s="15">
        <v>0.54537936628605299</v>
      </c>
      <c r="T29" s="16">
        <f t="shared" si="4"/>
        <v>0.757005722266474</v>
      </c>
    </row>
    <row r="30" spans="1:20" x14ac:dyDescent="0.35">
      <c r="A30" s="8" t="s">
        <v>78</v>
      </c>
      <c r="B30" s="9" t="s">
        <v>79</v>
      </c>
      <c r="C30" s="10" t="s">
        <v>22</v>
      </c>
      <c r="D30" s="11" t="s">
        <v>23</v>
      </c>
      <c r="E30" s="12">
        <v>0.65440300162093501</v>
      </c>
      <c r="F30" s="13">
        <v>165545</v>
      </c>
      <c r="G30" s="14">
        <v>12619651.654247699</v>
      </c>
      <c r="H30" s="14">
        <v>123446772.190014</v>
      </c>
      <c r="I30" s="14">
        <v>5833276.1310915602</v>
      </c>
      <c r="J30" s="14">
        <v>0</v>
      </c>
      <c r="K30" s="14">
        <v>5833276.1310915602</v>
      </c>
      <c r="L30" s="14">
        <v>6312242.8000035901</v>
      </c>
      <c r="M30" s="14">
        <v>0</v>
      </c>
      <c r="N30" s="14">
        <f t="shared" si="0"/>
        <v>6312242.8000035901</v>
      </c>
      <c r="O30" s="14">
        <v>0</v>
      </c>
      <c r="P30" s="14">
        <f t="shared" si="1"/>
        <v>6312242.8000035901</v>
      </c>
      <c r="Q30" s="14">
        <f t="shared" si="2"/>
        <v>478966.66891202983</v>
      </c>
      <c r="R30" s="15">
        <f t="shared" si="3"/>
        <v>8.2109376986136684E-2</v>
      </c>
      <c r="S30" s="15">
        <v>0.462237492041083</v>
      </c>
      <c r="T30" s="16">
        <f t="shared" si="4"/>
        <v>0.50019152453221061</v>
      </c>
    </row>
    <row r="31" spans="1:20" x14ac:dyDescent="0.35">
      <c r="A31" s="8" t="s">
        <v>80</v>
      </c>
      <c r="B31" s="9" t="s">
        <v>81</v>
      </c>
      <c r="C31" s="10" t="s">
        <v>22</v>
      </c>
      <c r="D31" s="11" t="s">
        <v>23</v>
      </c>
      <c r="E31" s="12">
        <v>0.55324859886697098</v>
      </c>
      <c r="F31" s="13">
        <v>165338</v>
      </c>
      <c r="G31" s="14">
        <v>12902059.4430102</v>
      </c>
      <c r="H31" s="14">
        <v>76029807.719999894</v>
      </c>
      <c r="I31" s="14">
        <v>7959017.3633892396</v>
      </c>
      <c r="J31" s="14">
        <v>1679346.6024</v>
      </c>
      <c r="K31" s="14">
        <v>9638851.4433808606</v>
      </c>
      <c r="L31" s="14">
        <v>5093423.7499984996</v>
      </c>
      <c r="M31" s="14">
        <v>0</v>
      </c>
      <c r="N31" s="14">
        <f t="shared" si="0"/>
        <v>5093423.7499984996</v>
      </c>
      <c r="O31" s="14">
        <v>0</v>
      </c>
      <c r="P31" s="14">
        <f t="shared" si="1"/>
        <v>5093423.7499984996</v>
      </c>
      <c r="Q31" s="14">
        <f t="shared" si="2"/>
        <v>-4545427.693382361</v>
      </c>
      <c r="R31" s="15">
        <f t="shared" si="3"/>
        <v>-0.47157358115564402</v>
      </c>
      <c r="S31" s="15">
        <v>0.74707851765500699</v>
      </c>
      <c r="T31" s="16">
        <f t="shared" si="4"/>
        <v>0.39477602567998593</v>
      </c>
    </row>
    <row r="32" spans="1:20" x14ac:dyDescent="0.35">
      <c r="A32" s="8" t="s">
        <v>82</v>
      </c>
      <c r="B32" s="9" t="s">
        <v>83</v>
      </c>
      <c r="C32" s="10" t="s">
        <v>22</v>
      </c>
      <c r="D32" s="11" t="s">
        <v>23</v>
      </c>
      <c r="E32" s="12">
        <v>0.70845485630021598</v>
      </c>
      <c r="F32" s="13">
        <v>159996</v>
      </c>
      <c r="G32" s="14">
        <v>12331835.814597599</v>
      </c>
      <c r="H32" s="14">
        <v>91048531.039997593</v>
      </c>
      <c r="I32" s="14">
        <v>6891975.6253064098</v>
      </c>
      <c r="J32" s="14">
        <v>0</v>
      </c>
      <c r="K32" s="14">
        <v>6891975.6253064098</v>
      </c>
      <c r="L32" s="14">
        <v>7081925.7000027401</v>
      </c>
      <c r="M32" s="14">
        <v>0</v>
      </c>
      <c r="N32" s="14">
        <f t="shared" si="0"/>
        <v>7081925.7000027401</v>
      </c>
      <c r="O32" s="14">
        <v>0</v>
      </c>
      <c r="P32" s="14">
        <f t="shared" si="1"/>
        <v>7081925.7000027401</v>
      </c>
      <c r="Q32" s="14">
        <f t="shared" si="2"/>
        <v>189950.07469633035</v>
      </c>
      <c r="R32" s="15">
        <f t="shared" si="3"/>
        <v>2.7561048532855972E-2</v>
      </c>
      <c r="S32" s="15">
        <v>0.55887669353724001</v>
      </c>
      <c r="T32" s="16">
        <f t="shared" si="4"/>
        <v>0.57427992121170091</v>
      </c>
    </row>
    <row r="33" spans="1:20" x14ac:dyDescent="0.35">
      <c r="A33" s="8" t="s">
        <v>84</v>
      </c>
      <c r="B33" s="9" t="s">
        <v>85</v>
      </c>
      <c r="C33" s="10" t="s">
        <v>22</v>
      </c>
      <c r="D33" s="11" t="s">
        <v>23</v>
      </c>
      <c r="E33" s="12">
        <v>0.86839317885480005</v>
      </c>
      <c r="F33" s="13">
        <v>158941</v>
      </c>
      <c r="G33" s="14">
        <v>11258405.1753272</v>
      </c>
      <c r="H33" s="14">
        <v>200006845.29007801</v>
      </c>
      <c r="I33" s="14">
        <v>7156734.5114938598</v>
      </c>
      <c r="J33" s="14">
        <v>0</v>
      </c>
      <c r="K33" s="14">
        <v>7156734.5114938598</v>
      </c>
      <c r="L33" s="14">
        <v>6526993.4800019199</v>
      </c>
      <c r="M33" s="14">
        <v>0</v>
      </c>
      <c r="N33" s="14">
        <f t="shared" si="0"/>
        <v>6526993.4800019199</v>
      </c>
      <c r="O33" s="14">
        <v>0</v>
      </c>
      <c r="P33" s="14">
        <f t="shared" si="1"/>
        <v>6526993.4800019199</v>
      </c>
      <c r="Q33" s="14">
        <f t="shared" si="2"/>
        <v>-629741.03149193991</v>
      </c>
      <c r="R33" s="15">
        <f t="shared" si="3"/>
        <v>-8.7992789236566366E-2</v>
      </c>
      <c r="S33" s="15">
        <v>0.63567924586493396</v>
      </c>
      <c r="T33" s="16">
        <f t="shared" si="4"/>
        <v>0.57974405596148104</v>
      </c>
    </row>
    <row r="34" spans="1:20" x14ac:dyDescent="0.35">
      <c r="A34" s="8" t="s">
        <v>86</v>
      </c>
      <c r="B34" s="9" t="s">
        <v>87</v>
      </c>
      <c r="C34" s="10" t="s">
        <v>22</v>
      </c>
      <c r="D34" s="11" t="s">
        <v>23</v>
      </c>
      <c r="E34" s="12">
        <v>0.76331158019715994</v>
      </c>
      <c r="F34" s="13">
        <v>157111</v>
      </c>
      <c r="G34" s="14">
        <v>18927959.5896766</v>
      </c>
      <c r="H34" s="14">
        <v>109507555.06998301</v>
      </c>
      <c r="I34" s="14">
        <v>7272354.6398993498</v>
      </c>
      <c r="J34" s="14">
        <v>389932</v>
      </c>
      <c r="K34" s="14">
        <v>7661989.9198878296</v>
      </c>
      <c r="L34" s="14">
        <v>7701490.4500005096</v>
      </c>
      <c r="M34" s="14">
        <v>0</v>
      </c>
      <c r="N34" s="14">
        <f t="shared" si="0"/>
        <v>7701490.4500005096</v>
      </c>
      <c r="O34" s="14">
        <v>0</v>
      </c>
      <c r="P34" s="14">
        <f t="shared" si="1"/>
        <v>7701490.4500005096</v>
      </c>
      <c r="Q34" s="14">
        <f t="shared" si="2"/>
        <v>39500.530112680048</v>
      </c>
      <c r="R34" s="15">
        <f t="shared" si="3"/>
        <v>5.1553878986646236E-3</v>
      </c>
      <c r="S34" s="15">
        <v>0.40479745762278202</v>
      </c>
      <c r="T34" s="16">
        <f t="shared" si="4"/>
        <v>0.40688434553721997</v>
      </c>
    </row>
    <row r="35" spans="1:20" x14ac:dyDescent="0.35">
      <c r="A35" s="8" t="s">
        <v>88</v>
      </c>
      <c r="B35" s="9" t="s">
        <v>89</v>
      </c>
      <c r="C35" s="10" t="s">
        <v>22</v>
      </c>
      <c r="D35" s="11" t="s">
        <v>23</v>
      </c>
      <c r="E35" s="12">
        <v>0.60530356496631599</v>
      </c>
      <c r="F35" s="13">
        <v>150747</v>
      </c>
      <c r="G35" s="14">
        <v>11988297.0950357</v>
      </c>
      <c r="H35" s="14">
        <v>90419389.590002</v>
      </c>
      <c r="I35" s="14">
        <v>5248438.6137966197</v>
      </c>
      <c r="J35" s="14">
        <v>0</v>
      </c>
      <c r="K35" s="14">
        <v>5248438.6137966197</v>
      </c>
      <c r="L35" s="14">
        <v>4354543.1300000902</v>
      </c>
      <c r="M35" s="14">
        <v>0</v>
      </c>
      <c r="N35" s="14">
        <f t="shared" si="0"/>
        <v>4354543.1300000902</v>
      </c>
      <c r="O35" s="14">
        <v>0</v>
      </c>
      <c r="P35" s="14">
        <f t="shared" si="1"/>
        <v>4354543.1300000902</v>
      </c>
      <c r="Q35" s="14">
        <f t="shared" si="2"/>
        <v>-893895.48379652947</v>
      </c>
      <c r="R35" s="15">
        <f t="shared" si="3"/>
        <v>-0.17031645972703921</v>
      </c>
      <c r="S35" s="15">
        <v>0.43779684238639499</v>
      </c>
      <c r="T35" s="16">
        <f t="shared" si="4"/>
        <v>0.36323283411146751</v>
      </c>
    </row>
    <row r="36" spans="1:20" x14ac:dyDescent="0.35">
      <c r="A36" s="8" t="s">
        <v>90</v>
      </c>
      <c r="B36" s="9" t="s">
        <v>91</v>
      </c>
      <c r="C36" s="10" t="s">
        <v>22</v>
      </c>
      <c r="D36" s="11" t="s">
        <v>23</v>
      </c>
      <c r="E36" s="12">
        <v>0.84554555241738305</v>
      </c>
      <c r="F36" s="13">
        <v>149004</v>
      </c>
      <c r="G36" s="14">
        <v>9967991.4367349297</v>
      </c>
      <c r="H36" s="14">
        <v>57263293.530005202</v>
      </c>
      <c r="I36" s="14">
        <v>6650732.3744960297</v>
      </c>
      <c r="J36" s="14">
        <v>200270.97320000001</v>
      </c>
      <c r="K36" s="14">
        <v>6850397.7344917497</v>
      </c>
      <c r="L36" s="14">
        <v>8468717.4800028205</v>
      </c>
      <c r="M36" s="14">
        <v>124168.00337090839</v>
      </c>
      <c r="N36" s="14">
        <f t="shared" si="0"/>
        <v>8592885.4833737295</v>
      </c>
      <c r="O36" s="14">
        <v>11951</v>
      </c>
      <c r="P36" s="14">
        <f t="shared" si="1"/>
        <v>8604836.4833737295</v>
      </c>
      <c r="Q36" s="14">
        <f t="shared" si="2"/>
        <v>1754438.7488819798</v>
      </c>
      <c r="R36" s="15">
        <f t="shared" si="3"/>
        <v>0.2561075746081693</v>
      </c>
      <c r="S36" s="15">
        <v>0.68723952844161296</v>
      </c>
      <c r="T36" s="16">
        <f t="shared" si="4"/>
        <v>0.86324677724565657</v>
      </c>
    </row>
    <row r="37" spans="1:20" x14ac:dyDescent="0.35">
      <c r="A37" s="8" t="s">
        <v>92</v>
      </c>
      <c r="B37" s="9" t="s">
        <v>93</v>
      </c>
      <c r="C37" s="10" t="s">
        <v>22</v>
      </c>
      <c r="D37" s="11" t="s">
        <v>23</v>
      </c>
      <c r="E37" s="12">
        <v>0.57980307062436498</v>
      </c>
      <c r="F37" s="13">
        <v>148058</v>
      </c>
      <c r="G37" s="14">
        <v>13944517.420725601</v>
      </c>
      <c r="H37" s="14">
        <v>188004703.00999999</v>
      </c>
      <c r="I37" s="14">
        <v>6147212.9864074597</v>
      </c>
      <c r="J37" s="14">
        <v>0</v>
      </c>
      <c r="K37" s="14">
        <v>6147212.9864074597</v>
      </c>
      <c r="L37" s="14">
        <v>6019046.9499993902</v>
      </c>
      <c r="M37" s="14">
        <v>0</v>
      </c>
      <c r="N37" s="14">
        <f t="shared" si="0"/>
        <v>6019046.9499993902</v>
      </c>
      <c r="O37" s="14">
        <v>12832</v>
      </c>
      <c r="P37" s="14">
        <f t="shared" si="1"/>
        <v>6031878.9499993902</v>
      </c>
      <c r="Q37" s="14">
        <f t="shared" si="2"/>
        <v>-115334.03640806954</v>
      </c>
      <c r="R37" s="15">
        <f t="shared" si="3"/>
        <v>-1.8762004287649191E-2</v>
      </c>
      <c r="S37" s="15">
        <v>0.44083368401626499</v>
      </c>
      <c r="T37" s="16">
        <f t="shared" si="4"/>
        <v>0.43256276054661219</v>
      </c>
    </row>
    <row r="38" spans="1:20" x14ac:dyDescent="0.35">
      <c r="A38" s="8" t="s">
        <v>94</v>
      </c>
      <c r="B38" s="9" t="s">
        <v>95</v>
      </c>
      <c r="C38" s="10" t="s">
        <v>22</v>
      </c>
      <c r="D38" s="11" t="s">
        <v>23</v>
      </c>
      <c r="E38" s="12">
        <v>0.73455635989058798</v>
      </c>
      <c r="F38" s="13">
        <v>145551</v>
      </c>
      <c r="G38" s="14">
        <v>19558423.419853099</v>
      </c>
      <c r="H38" s="14">
        <v>69695607.499996096</v>
      </c>
      <c r="I38" s="14">
        <v>5460227.6763096796</v>
      </c>
      <c r="J38" s="14">
        <v>1512509.3502</v>
      </c>
      <c r="K38" s="14">
        <v>6972502.56630491</v>
      </c>
      <c r="L38" s="14">
        <v>5725302.8799995901</v>
      </c>
      <c r="M38" s="14">
        <v>937755.79713584413</v>
      </c>
      <c r="N38" s="14">
        <f t="shared" si="0"/>
        <v>6663058.677135434</v>
      </c>
      <c r="O38" s="14">
        <v>230959</v>
      </c>
      <c r="P38" s="14">
        <f t="shared" si="1"/>
        <v>6894017.677135434</v>
      </c>
      <c r="Q38" s="14">
        <f t="shared" si="2"/>
        <v>-78484.889169475995</v>
      </c>
      <c r="R38" s="15">
        <f t="shared" si="3"/>
        <v>-1.1256344249876583E-2</v>
      </c>
      <c r="S38" s="15">
        <v>0.35649614575924099</v>
      </c>
      <c r="T38" s="16">
        <f t="shared" si="4"/>
        <v>0.35248330241882114</v>
      </c>
    </row>
    <row r="39" spans="1:20" x14ac:dyDescent="0.35">
      <c r="A39" s="8" t="s">
        <v>96</v>
      </c>
      <c r="B39" s="9" t="s">
        <v>97</v>
      </c>
      <c r="C39" s="10" t="s">
        <v>22</v>
      </c>
      <c r="D39" s="11" t="s">
        <v>23</v>
      </c>
      <c r="E39" s="12">
        <v>0.62990324578399703</v>
      </c>
      <c r="F39" s="13">
        <v>143404</v>
      </c>
      <c r="G39" s="14">
        <v>10553396.968604799</v>
      </c>
      <c r="H39" s="14">
        <v>99718186.110000595</v>
      </c>
      <c r="I39" s="14">
        <v>4433044.5814982001</v>
      </c>
      <c r="J39" s="14">
        <v>263385.92479999998</v>
      </c>
      <c r="K39" s="14">
        <v>4696907.9415061101</v>
      </c>
      <c r="L39" s="14">
        <v>5305965.4599999702</v>
      </c>
      <c r="M39" s="14">
        <v>0</v>
      </c>
      <c r="N39" s="14">
        <f t="shared" si="0"/>
        <v>5305965.4599999702</v>
      </c>
      <c r="O39" s="14">
        <v>173546</v>
      </c>
      <c r="P39" s="14">
        <f t="shared" si="1"/>
        <v>5479511.4599999702</v>
      </c>
      <c r="Q39" s="14">
        <f t="shared" si="2"/>
        <v>782603.51849386003</v>
      </c>
      <c r="R39" s="15">
        <f t="shared" si="3"/>
        <v>0.16662100433735783</v>
      </c>
      <c r="S39" s="15">
        <v>0.44506124004231901</v>
      </c>
      <c r="T39" s="16">
        <f t="shared" si="4"/>
        <v>0.51921779084980091</v>
      </c>
    </row>
    <row r="40" spans="1:20" x14ac:dyDescent="0.35">
      <c r="A40" s="8" t="s">
        <v>98</v>
      </c>
      <c r="B40" s="9" t="s">
        <v>99</v>
      </c>
      <c r="C40" s="10" t="s">
        <v>22</v>
      </c>
      <c r="D40" s="11" t="s">
        <v>23</v>
      </c>
      <c r="E40" s="12">
        <v>0.60736328584703103</v>
      </c>
      <c r="F40" s="13">
        <v>140882</v>
      </c>
      <c r="G40" s="14">
        <v>14842673.8302915</v>
      </c>
      <c r="H40" s="14">
        <v>221402752.31999999</v>
      </c>
      <c r="I40" s="14">
        <v>6848161.7966978196</v>
      </c>
      <c r="J40" s="14">
        <v>0</v>
      </c>
      <c r="K40" s="14">
        <v>6848161.7966978196</v>
      </c>
      <c r="L40" s="14">
        <v>6549794.5100010103</v>
      </c>
      <c r="M40" s="14">
        <v>0</v>
      </c>
      <c r="N40" s="14">
        <f t="shared" si="0"/>
        <v>6549794.5100010103</v>
      </c>
      <c r="O40" s="14">
        <v>171357</v>
      </c>
      <c r="P40" s="14">
        <f t="shared" si="1"/>
        <v>6721151.5100010103</v>
      </c>
      <c r="Q40" s="14">
        <f t="shared" si="2"/>
        <v>-127010.28669680934</v>
      </c>
      <c r="R40" s="15">
        <f t="shared" si="3"/>
        <v>-1.8546624695411497E-2</v>
      </c>
      <c r="S40" s="15">
        <v>0.46138329757822</v>
      </c>
      <c r="T40" s="16">
        <f t="shared" si="4"/>
        <v>0.45282619471730395</v>
      </c>
    </row>
    <row r="41" spans="1:20" x14ac:dyDescent="0.35">
      <c r="A41" s="8" t="s">
        <v>100</v>
      </c>
      <c r="B41" s="9" t="s">
        <v>101</v>
      </c>
      <c r="C41" s="10" t="s">
        <v>22</v>
      </c>
      <c r="D41" s="11" t="s">
        <v>23</v>
      </c>
      <c r="E41" s="12">
        <v>0.64131401585341297</v>
      </c>
      <c r="F41" s="13">
        <v>133708</v>
      </c>
      <c r="G41" s="14">
        <v>12099886.959551601</v>
      </c>
      <c r="H41" s="14">
        <v>66006183.210000001</v>
      </c>
      <c r="I41" s="14">
        <v>6918142.7159050899</v>
      </c>
      <c r="J41" s="14">
        <v>0</v>
      </c>
      <c r="K41" s="14">
        <v>6918142.7159050899</v>
      </c>
      <c r="L41" s="14">
        <v>3483423.6000008602</v>
      </c>
      <c r="M41" s="14">
        <v>0</v>
      </c>
      <c r="N41" s="14">
        <f t="shared" si="0"/>
        <v>3483423.6000008602</v>
      </c>
      <c r="O41" s="14">
        <v>41245</v>
      </c>
      <c r="P41" s="14">
        <f t="shared" si="1"/>
        <v>3524668.6000008602</v>
      </c>
      <c r="Q41" s="14">
        <f t="shared" si="2"/>
        <v>-3393474.1159042297</v>
      </c>
      <c r="R41" s="15">
        <f t="shared" si="3"/>
        <v>-0.49051808487594445</v>
      </c>
      <c r="S41" s="15">
        <v>0.57175267331269697</v>
      </c>
      <c r="T41" s="16">
        <f t="shared" si="4"/>
        <v>0.29129764697665222</v>
      </c>
    </row>
    <row r="42" spans="1:20" x14ac:dyDescent="0.35">
      <c r="A42" s="8" t="s">
        <v>102</v>
      </c>
      <c r="B42" s="9" t="s">
        <v>103</v>
      </c>
      <c r="C42" s="10" t="s">
        <v>22</v>
      </c>
      <c r="D42" s="11" t="s">
        <v>23</v>
      </c>
      <c r="E42" s="12">
        <v>0.70837664454071603</v>
      </c>
      <c r="F42" s="13">
        <v>131051</v>
      </c>
      <c r="G42" s="14">
        <v>9750947.1767935995</v>
      </c>
      <c r="H42" s="14">
        <v>146498092.149955</v>
      </c>
      <c r="I42" s="14">
        <v>3996784.7575026001</v>
      </c>
      <c r="J42" s="14">
        <v>0</v>
      </c>
      <c r="K42" s="14">
        <v>3996784.7575026001</v>
      </c>
      <c r="L42" s="14">
        <v>4993291.2700012997</v>
      </c>
      <c r="M42" s="14">
        <v>0</v>
      </c>
      <c r="N42" s="14">
        <f t="shared" si="0"/>
        <v>4993291.2700012997</v>
      </c>
      <c r="O42" s="14">
        <v>0</v>
      </c>
      <c r="P42" s="14">
        <f t="shared" si="1"/>
        <v>4993291.2700012997</v>
      </c>
      <c r="Q42" s="14">
        <f t="shared" si="2"/>
        <v>996506.51249869959</v>
      </c>
      <c r="R42" s="15">
        <f t="shared" si="3"/>
        <v>0.24932703984824264</v>
      </c>
      <c r="S42" s="15">
        <v>0.40988682279138999</v>
      </c>
      <c r="T42" s="16">
        <f t="shared" si="4"/>
        <v>0.51208269099076809</v>
      </c>
    </row>
    <row r="43" spans="1:20" x14ac:dyDescent="0.35">
      <c r="A43" s="8" t="s">
        <v>104</v>
      </c>
      <c r="B43" s="9" t="s">
        <v>105</v>
      </c>
      <c r="C43" s="10" t="s">
        <v>22</v>
      </c>
      <c r="D43" s="11" t="s">
        <v>23</v>
      </c>
      <c r="E43" s="12">
        <v>1.0477343639062899</v>
      </c>
      <c r="F43" s="13">
        <v>127145</v>
      </c>
      <c r="G43" s="14">
        <v>8939808.8640912306</v>
      </c>
      <c r="H43" s="14">
        <v>99209907.739988893</v>
      </c>
      <c r="I43" s="14">
        <v>3220891.2016911102</v>
      </c>
      <c r="J43" s="14">
        <v>631647.99670000002</v>
      </c>
      <c r="K43" s="14">
        <v>3852801.8517038701</v>
      </c>
      <c r="L43" s="14">
        <v>4548781.3800010998</v>
      </c>
      <c r="M43" s="14">
        <v>126329.59933444002</v>
      </c>
      <c r="N43" s="14">
        <f t="shared" si="0"/>
        <v>4675110.97933554</v>
      </c>
      <c r="O43" s="14">
        <v>0</v>
      </c>
      <c r="P43" s="14">
        <f t="shared" si="1"/>
        <v>4675110.97933554</v>
      </c>
      <c r="Q43" s="14">
        <f t="shared" si="2"/>
        <v>822309.12763166986</v>
      </c>
      <c r="R43" s="15">
        <f t="shared" si="3"/>
        <v>0.21343146086477569</v>
      </c>
      <c r="S43" s="15">
        <v>0.430971389911872</v>
      </c>
      <c r="T43" s="16">
        <f t="shared" si="4"/>
        <v>0.52295424325168549</v>
      </c>
    </row>
    <row r="44" spans="1:20" x14ac:dyDescent="0.35">
      <c r="A44" s="8" t="s">
        <v>106</v>
      </c>
      <c r="B44" s="9" t="s">
        <v>107</v>
      </c>
      <c r="C44" s="10" t="s">
        <v>22</v>
      </c>
      <c r="D44" s="11" t="s">
        <v>23</v>
      </c>
      <c r="E44" s="12">
        <v>0.48752033575561499</v>
      </c>
      <c r="F44" s="13">
        <v>126946</v>
      </c>
      <c r="G44" s="14">
        <v>11946860.8119218</v>
      </c>
      <c r="H44" s="14">
        <v>57483896.380013503</v>
      </c>
      <c r="I44" s="14">
        <v>4044307.9713038299</v>
      </c>
      <c r="J44" s="14">
        <v>0</v>
      </c>
      <c r="K44" s="14">
        <v>4044307.9713038299</v>
      </c>
      <c r="L44" s="14">
        <v>3509341.5200003502</v>
      </c>
      <c r="M44" s="14">
        <v>0</v>
      </c>
      <c r="N44" s="14">
        <f t="shared" si="0"/>
        <v>3509341.5200003502</v>
      </c>
      <c r="O44" s="14">
        <v>0</v>
      </c>
      <c r="P44" s="14">
        <f t="shared" si="1"/>
        <v>3509341.5200003502</v>
      </c>
      <c r="Q44" s="14">
        <f t="shared" si="2"/>
        <v>-534966.45130347973</v>
      </c>
      <c r="R44" s="15">
        <f t="shared" si="3"/>
        <v>-0.13227638822248589</v>
      </c>
      <c r="S44" s="15">
        <v>0.33852474176881697</v>
      </c>
      <c r="T44" s="16">
        <f t="shared" si="4"/>
        <v>0.2937459116036884</v>
      </c>
    </row>
    <row r="45" spans="1:20" x14ac:dyDescent="0.35">
      <c r="A45" s="8" t="s">
        <v>108</v>
      </c>
      <c r="B45" s="9" t="s">
        <v>109</v>
      </c>
      <c r="C45" s="10" t="s">
        <v>22</v>
      </c>
      <c r="D45" s="11" t="s">
        <v>23</v>
      </c>
      <c r="E45" s="12">
        <v>0.603403080890351</v>
      </c>
      <c r="F45" s="13">
        <v>125866</v>
      </c>
      <c r="G45" s="14">
        <v>12687656.028135199</v>
      </c>
      <c r="H45" s="14">
        <v>142100922.33999699</v>
      </c>
      <c r="I45" s="14">
        <v>4748207.9521986796</v>
      </c>
      <c r="J45" s="14">
        <v>0</v>
      </c>
      <c r="K45" s="14">
        <v>4748207.9521986796</v>
      </c>
      <c r="L45" s="14">
        <v>3731717.5000005201</v>
      </c>
      <c r="M45" s="14">
        <v>0</v>
      </c>
      <c r="N45" s="14">
        <f t="shared" si="0"/>
        <v>3731717.5000005201</v>
      </c>
      <c r="O45" s="14">
        <v>0</v>
      </c>
      <c r="P45" s="14">
        <f t="shared" si="1"/>
        <v>3731717.5000005201</v>
      </c>
      <c r="Q45" s="14">
        <f t="shared" si="2"/>
        <v>-1016490.4521981594</v>
      </c>
      <c r="R45" s="15">
        <f t="shared" si="3"/>
        <v>-0.21407875611839386</v>
      </c>
      <c r="S45" s="15">
        <v>0.374238389003406</v>
      </c>
      <c r="T45" s="16">
        <f t="shared" si="4"/>
        <v>0.29412190019380585</v>
      </c>
    </row>
    <row r="46" spans="1:20" x14ac:dyDescent="0.35">
      <c r="A46" s="8" t="s">
        <v>110</v>
      </c>
      <c r="B46" s="9" t="s">
        <v>111</v>
      </c>
      <c r="C46" s="10" t="s">
        <v>22</v>
      </c>
      <c r="D46" s="11" t="s">
        <v>23</v>
      </c>
      <c r="E46" s="12">
        <v>0.597218975588375</v>
      </c>
      <c r="F46" s="13">
        <v>124689</v>
      </c>
      <c r="G46" s="14">
        <v>13197117.8180301</v>
      </c>
      <c r="H46" s="14">
        <v>55859566.789999999</v>
      </c>
      <c r="I46" s="14">
        <v>5300352.38311058</v>
      </c>
      <c r="J46" s="14">
        <v>1222912.8615999999</v>
      </c>
      <c r="K46" s="14">
        <v>6523551.4730929704</v>
      </c>
      <c r="L46" s="14">
        <v>4887972.5600000704</v>
      </c>
      <c r="M46" s="14">
        <v>0</v>
      </c>
      <c r="N46" s="14">
        <f t="shared" si="0"/>
        <v>4887972.5600000704</v>
      </c>
      <c r="O46" s="14">
        <v>108722</v>
      </c>
      <c r="P46" s="14">
        <f t="shared" si="1"/>
        <v>4996694.5600000704</v>
      </c>
      <c r="Q46" s="14">
        <f t="shared" si="2"/>
        <v>-1526856.9130929001</v>
      </c>
      <c r="R46" s="15">
        <f t="shared" si="3"/>
        <v>-0.2340530184195789</v>
      </c>
      <c r="S46" s="15">
        <v>0.49431637748815199</v>
      </c>
      <c r="T46" s="16">
        <f t="shared" si="4"/>
        <v>0.37862013728281724</v>
      </c>
    </row>
    <row r="47" spans="1:20" x14ac:dyDescent="0.35">
      <c r="A47" s="8" t="s">
        <v>112</v>
      </c>
      <c r="B47" s="9" t="s">
        <v>113</v>
      </c>
      <c r="C47" s="10" t="s">
        <v>22</v>
      </c>
      <c r="D47" s="11" t="s">
        <v>23</v>
      </c>
      <c r="E47" s="12">
        <v>0.75519227815113998</v>
      </c>
      <c r="F47" s="13">
        <v>123245</v>
      </c>
      <c r="G47" s="14">
        <v>10494807.444150399</v>
      </c>
      <c r="H47" s="14">
        <v>121838867.180007</v>
      </c>
      <c r="I47" s="14">
        <v>4837688.0252949297</v>
      </c>
      <c r="J47" s="14">
        <v>0</v>
      </c>
      <c r="K47" s="14">
        <v>4837688.0252949297</v>
      </c>
      <c r="L47" s="14">
        <v>4598780.9900018303</v>
      </c>
      <c r="M47" s="14">
        <v>0</v>
      </c>
      <c r="N47" s="14">
        <f t="shared" si="0"/>
        <v>4598780.9900018303</v>
      </c>
      <c r="O47" s="14">
        <v>0</v>
      </c>
      <c r="P47" s="14">
        <f t="shared" si="1"/>
        <v>4598780.9900018303</v>
      </c>
      <c r="Q47" s="14">
        <f t="shared" si="2"/>
        <v>-238907.03529309947</v>
      </c>
      <c r="R47" s="15">
        <f t="shared" si="3"/>
        <v>-4.9384547751719583E-2</v>
      </c>
      <c r="S47" s="15">
        <v>0.46096015110704502</v>
      </c>
      <c r="T47" s="16">
        <f t="shared" si="4"/>
        <v>0.43819584251306115</v>
      </c>
    </row>
    <row r="48" spans="1:20" x14ac:dyDescent="0.35">
      <c r="A48" s="8" t="s">
        <v>114</v>
      </c>
      <c r="B48" s="9" t="s">
        <v>115</v>
      </c>
      <c r="C48" s="10" t="s">
        <v>22</v>
      </c>
      <c r="D48" s="11" t="s">
        <v>23</v>
      </c>
      <c r="E48" s="12">
        <v>0.96035837667605595</v>
      </c>
      <c r="F48" s="13">
        <v>122022</v>
      </c>
      <c r="G48" s="14">
        <v>12616993.4640848</v>
      </c>
      <c r="H48" s="14">
        <v>146415530.16999999</v>
      </c>
      <c r="I48" s="14">
        <v>5420649.8697045101</v>
      </c>
      <c r="J48" s="14">
        <v>0</v>
      </c>
      <c r="K48" s="14">
        <v>5420649.8697045101</v>
      </c>
      <c r="L48" s="14">
        <v>5592232.7100001797</v>
      </c>
      <c r="M48" s="14">
        <v>0</v>
      </c>
      <c r="N48" s="14">
        <f t="shared" si="0"/>
        <v>5592232.7100001797</v>
      </c>
      <c r="O48" s="14">
        <v>239962</v>
      </c>
      <c r="P48" s="14">
        <f t="shared" si="1"/>
        <v>5832194.7100001797</v>
      </c>
      <c r="Q48" s="14">
        <f t="shared" si="2"/>
        <v>411544.84029566962</v>
      </c>
      <c r="R48" s="15">
        <f t="shared" si="3"/>
        <v>7.5921679169088943E-2</v>
      </c>
      <c r="S48" s="15">
        <v>0.429630869282352</v>
      </c>
      <c r="T48" s="16">
        <f t="shared" si="4"/>
        <v>0.46224916630114382</v>
      </c>
    </row>
    <row r="49" spans="1:20" x14ac:dyDescent="0.35">
      <c r="A49" s="8" t="s">
        <v>116</v>
      </c>
      <c r="B49" s="9" t="s">
        <v>117</v>
      </c>
      <c r="C49" s="10" t="s">
        <v>22</v>
      </c>
      <c r="D49" s="11" t="s">
        <v>23</v>
      </c>
      <c r="E49" s="12">
        <v>1.4292950348575699</v>
      </c>
      <c r="F49" s="13">
        <v>120110</v>
      </c>
      <c r="G49" s="14">
        <v>27615810.321475901</v>
      </c>
      <c r="H49" s="14">
        <v>149226909.15000001</v>
      </c>
      <c r="I49" s="14">
        <v>14830100.346031601</v>
      </c>
      <c r="J49" s="14">
        <v>3305040.1820999999</v>
      </c>
      <c r="K49" s="14">
        <v>18135527.546011701</v>
      </c>
      <c r="L49" s="14">
        <v>9370691.2500002906</v>
      </c>
      <c r="M49" s="14">
        <v>0</v>
      </c>
      <c r="N49" s="14">
        <f t="shared" si="0"/>
        <v>9370691.2500002906</v>
      </c>
      <c r="O49" s="14">
        <v>157531</v>
      </c>
      <c r="P49" s="14">
        <f t="shared" si="1"/>
        <v>9528222.2500002906</v>
      </c>
      <c r="Q49" s="14">
        <f t="shared" si="2"/>
        <v>-8607305.2960114107</v>
      </c>
      <c r="R49" s="15">
        <f t="shared" si="3"/>
        <v>-0.4746101415673622</v>
      </c>
      <c r="S49" s="15">
        <v>0.65670814417161405</v>
      </c>
      <c r="T49" s="16">
        <f t="shared" si="4"/>
        <v>0.34502779889788376</v>
      </c>
    </row>
    <row r="50" spans="1:20" x14ac:dyDescent="0.35">
      <c r="A50" s="8" t="s">
        <v>118</v>
      </c>
      <c r="B50" s="9" t="s">
        <v>119</v>
      </c>
      <c r="C50" s="10" t="s">
        <v>22</v>
      </c>
      <c r="D50" s="11" t="s">
        <v>23</v>
      </c>
      <c r="E50" s="12">
        <v>0.53550220945958404</v>
      </c>
      <c r="F50" s="13">
        <v>118838</v>
      </c>
      <c r="G50" s="14">
        <v>9876600.4796638004</v>
      </c>
      <c r="H50" s="14">
        <v>56696119.3500176</v>
      </c>
      <c r="I50" s="14">
        <v>4408986.9296974801</v>
      </c>
      <c r="J50" s="14">
        <v>0</v>
      </c>
      <c r="K50" s="14">
        <v>4408986.9296974801</v>
      </c>
      <c r="L50" s="14">
        <v>3756768.7300004</v>
      </c>
      <c r="M50" s="14">
        <v>0</v>
      </c>
      <c r="N50" s="14">
        <f t="shared" si="0"/>
        <v>3756768.7300004</v>
      </c>
      <c r="O50" s="14">
        <v>0</v>
      </c>
      <c r="P50" s="14">
        <f t="shared" si="1"/>
        <v>3756768.7300004</v>
      </c>
      <c r="Q50" s="14">
        <f t="shared" si="2"/>
        <v>-652218.19969708007</v>
      </c>
      <c r="R50" s="15">
        <f t="shared" si="3"/>
        <v>-0.14792926586013527</v>
      </c>
      <c r="S50" s="15">
        <v>0.44640733810947503</v>
      </c>
      <c r="T50" s="16">
        <f t="shared" si="4"/>
        <v>0.3803706283083631</v>
      </c>
    </row>
    <row r="51" spans="1:20" x14ac:dyDescent="0.35">
      <c r="A51" s="8" t="s">
        <v>120</v>
      </c>
      <c r="B51" s="9" t="s">
        <v>121</v>
      </c>
      <c r="C51" s="10" t="s">
        <v>22</v>
      </c>
      <c r="D51" s="11" t="s">
        <v>23</v>
      </c>
      <c r="E51" s="12">
        <v>0.60708970256873296</v>
      </c>
      <c r="F51" s="13">
        <v>118331</v>
      </c>
      <c r="G51" s="14">
        <v>11142549.3566388</v>
      </c>
      <c r="H51" s="14">
        <v>164331212.989988</v>
      </c>
      <c r="I51" s="14">
        <v>2281571.5400034799</v>
      </c>
      <c r="J51" s="14">
        <v>0</v>
      </c>
      <c r="K51" s="14">
        <v>2281571.5400034799</v>
      </c>
      <c r="L51" s="14">
        <v>3760706.7000007802</v>
      </c>
      <c r="M51" s="14">
        <v>0</v>
      </c>
      <c r="N51" s="14">
        <f t="shared" si="0"/>
        <v>3760706.7000007802</v>
      </c>
      <c r="O51" s="14">
        <v>0</v>
      </c>
      <c r="P51" s="14">
        <f t="shared" si="1"/>
        <v>3760706.7000007802</v>
      </c>
      <c r="Q51" s="14">
        <f t="shared" si="2"/>
        <v>1479135.1599973002</v>
      </c>
      <c r="R51" s="15">
        <f t="shared" si="3"/>
        <v>0.64829663855074393</v>
      </c>
      <c r="S51" s="15">
        <v>0.204762076162051</v>
      </c>
      <c r="T51" s="16">
        <f t="shared" si="4"/>
        <v>0.3375086418405791</v>
      </c>
    </row>
    <row r="52" spans="1:20" x14ac:dyDescent="0.35">
      <c r="A52" s="8" t="s">
        <v>122</v>
      </c>
      <c r="B52" s="9" t="s">
        <v>123</v>
      </c>
      <c r="C52" s="10" t="s">
        <v>22</v>
      </c>
      <c r="D52" s="11" t="s">
        <v>23</v>
      </c>
      <c r="E52" s="12">
        <v>0.76817840268056703</v>
      </c>
      <c r="F52" s="13">
        <v>118182</v>
      </c>
      <c r="G52" s="14">
        <v>10179214.067940701</v>
      </c>
      <c r="H52" s="14">
        <v>60499162.700000703</v>
      </c>
      <c r="I52" s="14">
        <v>5344285.2521056402</v>
      </c>
      <c r="J52" s="14">
        <v>0</v>
      </c>
      <c r="K52" s="14">
        <v>5344285.2521056402</v>
      </c>
      <c r="L52" s="14">
        <v>6240560.2599997604</v>
      </c>
      <c r="M52" s="14">
        <v>0</v>
      </c>
      <c r="N52" s="14">
        <f t="shared" si="0"/>
        <v>6240560.2599997604</v>
      </c>
      <c r="O52" s="14">
        <v>0</v>
      </c>
      <c r="P52" s="14">
        <f t="shared" si="1"/>
        <v>6240560.2599997604</v>
      </c>
      <c r="Q52" s="14">
        <f t="shared" si="2"/>
        <v>896275.00789412018</v>
      </c>
      <c r="R52" s="15">
        <f t="shared" si="3"/>
        <v>0.16770717984055758</v>
      </c>
      <c r="S52" s="15">
        <v>0.52501943828231401</v>
      </c>
      <c r="T52" s="16">
        <f t="shared" si="4"/>
        <v>0.61306896763811281</v>
      </c>
    </row>
    <row r="53" spans="1:20" x14ac:dyDescent="0.35">
      <c r="A53" s="8" t="s">
        <v>124</v>
      </c>
      <c r="B53" s="9" t="s">
        <v>125</v>
      </c>
      <c r="C53" s="10" t="s">
        <v>22</v>
      </c>
      <c r="D53" s="11" t="s">
        <v>23</v>
      </c>
      <c r="E53" s="12">
        <v>0.81207066219301105</v>
      </c>
      <c r="F53" s="13">
        <v>117909</v>
      </c>
      <c r="G53" s="14">
        <v>10710564.0127318</v>
      </c>
      <c r="H53" s="14">
        <v>111788762.140001</v>
      </c>
      <c r="I53" s="14">
        <v>3535592.97810341</v>
      </c>
      <c r="J53" s="14">
        <v>585633.10649999999</v>
      </c>
      <c r="K53" s="14">
        <v>4121600.7080963901</v>
      </c>
      <c r="L53" s="14">
        <v>6171894.0799982296</v>
      </c>
      <c r="M53" s="14">
        <v>117126.62130455999</v>
      </c>
      <c r="N53" s="14">
        <f t="shared" si="0"/>
        <v>6289020.7013027892</v>
      </c>
      <c r="O53" s="14">
        <v>79802</v>
      </c>
      <c r="P53" s="14">
        <f t="shared" si="1"/>
        <v>6368822.7013027892</v>
      </c>
      <c r="Q53" s="14">
        <f t="shared" si="2"/>
        <v>2247221.993206399</v>
      </c>
      <c r="R53" s="15">
        <f t="shared" si="3"/>
        <v>0.545230397692819</v>
      </c>
      <c r="S53" s="15">
        <v>0.38481640212382701</v>
      </c>
      <c r="T53" s="16">
        <f t="shared" si="4"/>
        <v>0.59463000209252093</v>
      </c>
    </row>
    <row r="54" spans="1:20" x14ac:dyDescent="0.35">
      <c r="A54" s="8" t="s">
        <v>126</v>
      </c>
      <c r="B54" s="9" t="s">
        <v>127</v>
      </c>
      <c r="C54" s="10" t="s">
        <v>22</v>
      </c>
      <c r="D54" s="11" t="s">
        <v>23</v>
      </c>
      <c r="E54" s="12">
        <v>0.60395008692839103</v>
      </c>
      <c r="F54" s="13">
        <v>117268</v>
      </c>
      <c r="G54" s="14">
        <v>8103760.9274325101</v>
      </c>
      <c r="H54" s="14">
        <v>59265618.490000099</v>
      </c>
      <c r="I54" s="14">
        <v>3123271.0607015602</v>
      </c>
      <c r="J54" s="14">
        <v>0</v>
      </c>
      <c r="K54" s="14">
        <v>3123271.0607015602</v>
      </c>
      <c r="L54" s="14">
        <v>4123726.3100004401</v>
      </c>
      <c r="M54" s="14">
        <v>0</v>
      </c>
      <c r="N54" s="14">
        <f t="shared" si="0"/>
        <v>4123726.3100004401</v>
      </c>
      <c r="O54" s="14">
        <v>0</v>
      </c>
      <c r="P54" s="14">
        <f t="shared" si="1"/>
        <v>4123726.3100004401</v>
      </c>
      <c r="Q54" s="14">
        <f t="shared" si="2"/>
        <v>1000455.2492988799</v>
      </c>
      <c r="R54" s="15">
        <f t="shared" si="3"/>
        <v>0.32032290180864226</v>
      </c>
      <c r="S54" s="15">
        <v>0.385410069308535</v>
      </c>
      <c r="T54" s="16">
        <f t="shared" si="4"/>
        <v>0.5088657410957147</v>
      </c>
    </row>
    <row r="55" spans="1:20" x14ac:dyDescent="0.35">
      <c r="A55" s="8" t="s">
        <v>128</v>
      </c>
      <c r="B55" s="9" t="s">
        <v>129</v>
      </c>
      <c r="C55" s="10" t="s">
        <v>22</v>
      </c>
      <c r="D55" s="11" t="s">
        <v>23</v>
      </c>
      <c r="E55" s="12">
        <v>0.70599697125258098</v>
      </c>
      <c r="F55" s="13">
        <v>117208</v>
      </c>
      <c r="G55" s="14">
        <v>7856150.4280130398</v>
      </c>
      <c r="H55" s="14">
        <v>55014356.999999098</v>
      </c>
      <c r="I55" s="14">
        <v>3630585.3370001102</v>
      </c>
      <c r="J55" s="14">
        <v>262047.74780000001</v>
      </c>
      <c r="K55" s="14">
        <v>3893131.2569962898</v>
      </c>
      <c r="L55" s="14">
        <v>3788758.8099999898</v>
      </c>
      <c r="M55" s="14">
        <v>0</v>
      </c>
      <c r="N55" s="14">
        <f t="shared" si="0"/>
        <v>3788758.8099999898</v>
      </c>
      <c r="O55" s="14">
        <v>0</v>
      </c>
      <c r="P55" s="14">
        <f t="shared" si="1"/>
        <v>3788758.8099999898</v>
      </c>
      <c r="Q55" s="14">
        <f t="shared" si="2"/>
        <v>-104372.44699630002</v>
      </c>
      <c r="R55" s="15">
        <f t="shared" si="3"/>
        <v>-2.6809383014953274E-2</v>
      </c>
      <c r="S55" s="15">
        <v>0.49555202546967098</v>
      </c>
      <c r="T55" s="16">
        <f t="shared" si="4"/>
        <v>0.48226658141501938</v>
      </c>
    </row>
    <row r="56" spans="1:20" x14ac:dyDescent="0.35">
      <c r="A56" s="8" t="s">
        <v>130</v>
      </c>
      <c r="B56" s="9" t="s">
        <v>131</v>
      </c>
      <c r="C56" s="10" t="s">
        <v>22</v>
      </c>
      <c r="D56" s="11" t="s">
        <v>23</v>
      </c>
      <c r="E56" s="12">
        <v>0.50392268711601995</v>
      </c>
      <c r="F56" s="13">
        <v>116407</v>
      </c>
      <c r="G56" s="14">
        <v>12121766.249035601</v>
      </c>
      <c r="H56" s="14">
        <v>159792821.18000001</v>
      </c>
      <c r="I56" s="14">
        <v>4257613.9646076197</v>
      </c>
      <c r="J56" s="14">
        <v>0</v>
      </c>
      <c r="K56" s="14">
        <v>4257613.9646076197</v>
      </c>
      <c r="L56" s="14">
        <v>3148991.8899999699</v>
      </c>
      <c r="M56" s="14">
        <v>0</v>
      </c>
      <c r="N56" s="14">
        <f t="shared" si="0"/>
        <v>3148991.8899999699</v>
      </c>
      <c r="O56" s="14">
        <v>0</v>
      </c>
      <c r="P56" s="14">
        <f t="shared" si="1"/>
        <v>3148991.8899999699</v>
      </c>
      <c r="Q56" s="14">
        <f t="shared" si="2"/>
        <v>-1108622.0746076498</v>
      </c>
      <c r="R56" s="15">
        <f t="shared" si="3"/>
        <v>-0.26038576625859505</v>
      </c>
      <c r="S56" s="15">
        <v>0.35123709508474799</v>
      </c>
      <c r="T56" s="16">
        <f t="shared" si="4"/>
        <v>0.2597799549426637</v>
      </c>
    </row>
    <row r="57" spans="1:20" x14ac:dyDescent="0.35">
      <c r="A57" s="8" t="s">
        <v>132</v>
      </c>
      <c r="B57" s="9" t="s">
        <v>133</v>
      </c>
      <c r="C57" s="10" t="s">
        <v>22</v>
      </c>
      <c r="D57" s="11" t="s">
        <v>23</v>
      </c>
      <c r="E57" s="12">
        <v>0.64944944398682902</v>
      </c>
      <c r="F57" s="13">
        <v>110251</v>
      </c>
      <c r="G57" s="14">
        <v>10019667.3126687</v>
      </c>
      <c r="H57" s="14">
        <v>60142675.710002497</v>
      </c>
      <c r="I57" s="14">
        <v>4707223.90170391</v>
      </c>
      <c r="J57" s="14">
        <v>299963.25219999999</v>
      </c>
      <c r="K57" s="14">
        <v>5007106.6216940302</v>
      </c>
      <c r="L57" s="14">
        <v>3516695.4000001401</v>
      </c>
      <c r="M57" s="14">
        <v>0</v>
      </c>
      <c r="N57" s="14">
        <f t="shared" si="0"/>
        <v>3516695.4000001401</v>
      </c>
      <c r="O57" s="14">
        <v>0</v>
      </c>
      <c r="P57" s="14">
        <f t="shared" si="1"/>
        <v>3516695.4000001401</v>
      </c>
      <c r="Q57" s="14">
        <f t="shared" si="2"/>
        <v>-1490411.2216938902</v>
      </c>
      <c r="R57" s="15">
        <f t="shared" si="3"/>
        <v>-0.29765917410994663</v>
      </c>
      <c r="S57" s="15">
        <v>0.49972783181764402</v>
      </c>
      <c r="T57" s="16">
        <f t="shared" si="4"/>
        <v>0.35097925811904845</v>
      </c>
    </row>
    <row r="58" spans="1:20" x14ac:dyDescent="0.35">
      <c r="A58" s="8" t="s">
        <v>134</v>
      </c>
      <c r="B58" s="9" t="s">
        <v>135</v>
      </c>
      <c r="C58" s="10" t="s">
        <v>22</v>
      </c>
      <c r="D58" s="11" t="s">
        <v>23</v>
      </c>
      <c r="E58" s="12">
        <v>0.77111537042891698</v>
      </c>
      <c r="F58" s="13">
        <v>109019</v>
      </c>
      <c r="G58" s="14">
        <v>6056666.8406000398</v>
      </c>
      <c r="H58" s="14">
        <v>84657719.269990698</v>
      </c>
      <c r="I58" s="14">
        <v>2189020.1774005699</v>
      </c>
      <c r="J58" s="14">
        <v>0</v>
      </c>
      <c r="K58" s="14">
        <v>2189020.1774005699</v>
      </c>
      <c r="L58" s="14">
        <v>4069862.01000058</v>
      </c>
      <c r="M58" s="14">
        <v>0</v>
      </c>
      <c r="N58" s="14">
        <f t="shared" si="0"/>
        <v>4069862.01000058</v>
      </c>
      <c r="O58" s="14">
        <v>0</v>
      </c>
      <c r="P58" s="14">
        <f t="shared" si="1"/>
        <v>4069862.01000058</v>
      </c>
      <c r="Q58" s="14">
        <f t="shared" si="2"/>
        <v>1880841.8326000101</v>
      </c>
      <c r="R58" s="15">
        <f t="shared" si="3"/>
        <v>0.85921630692024176</v>
      </c>
      <c r="S58" s="15">
        <v>0.36142324400721099</v>
      </c>
      <c r="T58" s="16">
        <f t="shared" si="4"/>
        <v>0.67196398895821963</v>
      </c>
    </row>
    <row r="59" spans="1:20" x14ac:dyDescent="0.35">
      <c r="A59" s="8" t="s">
        <v>136</v>
      </c>
      <c r="B59" s="9" t="s">
        <v>137</v>
      </c>
      <c r="C59" s="10" t="s">
        <v>22</v>
      </c>
      <c r="D59" s="11" t="s">
        <v>23</v>
      </c>
      <c r="E59" s="12">
        <v>0.77687033625809898</v>
      </c>
      <c r="F59" s="13">
        <v>106824</v>
      </c>
      <c r="G59" s="14">
        <v>7465472.0851673996</v>
      </c>
      <c r="H59" s="14">
        <v>72663916.019979894</v>
      </c>
      <c r="I59" s="14">
        <v>4055141.8780008801</v>
      </c>
      <c r="J59" s="14">
        <v>263899.92099999997</v>
      </c>
      <c r="K59" s="14">
        <v>4318997.1579977097</v>
      </c>
      <c r="L59" s="14">
        <v>3982305.6900010798</v>
      </c>
      <c r="M59" s="14">
        <v>0</v>
      </c>
      <c r="N59" s="14">
        <f t="shared" si="0"/>
        <v>3982305.6900010798</v>
      </c>
      <c r="O59" s="14">
        <v>152251</v>
      </c>
      <c r="P59" s="14">
        <f t="shared" si="1"/>
        <v>4134556.6900010798</v>
      </c>
      <c r="Q59" s="14">
        <f t="shared" si="2"/>
        <v>-184440.46799662989</v>
      </c>
      <c r="R59" s="15">
        <f t="shared" si="3"/>
        <v>-4.2704466164116814E-2</v>
      </c>
      <c r="S59" s="15">
        <v>0.57852967752418605</v>
      </c>
      <c r="T59" s="16">
        <f t="shared" si="4"/>
        <v>0.5538238764854172</v>
      </c>
    </row>
    <row r="60" spans="1:20" x14ac:dyDescent="0.35">
      <c r="A60" s="8" t="s">
        <v>138</v>
      </c>
      <c r="B60" s="9" t="s">
        <v>139</v>
      </c>
      <c r="C60" s="10" t="s">
        <v>22</v>
      </c>
      <c r="D60" s="11" t="s">
        <v>23</v>
      </c>
      <c r="E60" s="12">
        <v>1.0165085425527201</v>
      </c>
      <c r="F60" s="13">
        <v>104439</v>
      </c>
      <c r="G60" s="14">
        <v>14432477.7643122</v>
      </c>
      <c r="H60" s="14">
        <v>68125701.289971694</v>
      </c>
      <c r="I60" s="14">
        <v>11282118.3485012</v>
      </c>
      <c r="J60" s="14">
        <v>689678.35560000001</v>
      </c>
      <c r="K60" s="14">
        <v>11972460.138498999</v>
      </c>
      <c r="L60" s="14">
        <v>6190478.3599993996</v>
      </c>
      <c r="M60" s="14">
        <v>0</v>
      </c>
      <c r="N60" s="14">
        <f t="shared" si="0"/>
        <v>6190478.3599993996</v>
      </c>
      <c r="O60" s="14">
        <v>246130</v>
      </c>
      <c r="P60" s="14">
        <f t="shared" si="1"/>
        <v>6436608.3599993996</v>
      </c>
      <c r="Q60" s="14">
        <f t="shared" si="2"/>
        <v>-5535851.7784995995</v>
      </c>
      <c r="R60" s="15">
        <f t="shared" si="3"/>
        <v>-0.46238214322370969</v>
      </c>
      <c r="S60" s="15">
        <v>0.82954987591277196</v>
      </c>
      <c r="T60" s="16">
        <f t="shared" si="4"/>
        <v>0.445980826377261</v>
      </c>
    </row>
    <row r="61" spans="1:20" x14ac:dyDescent="0.35">
      <c r="A61" s="8" t="s">
        <v>140</v>
      </c>
      <c r="B61" s="9" t="s">
        <v>141</v>
      </c>
      <c r="C61" s="10" t="s">
        <v>22</v>
      </c>
      <c r="D61" s="11" t="s">
        <v>23</v>
      </c>
      <c r="E61" s="12">
        <v>0.90220885185586097</v>
      </c>
      <c r="F61" s="13">
        <v>104252</v>
      </c>
      <c r="G61" s="14">
        <v>7170596.7355009597</v>
      </c>
      <c r="H61" s="14">
        <v>42820534.659998603</v>
      </c>
      <c r="I61" s="14">
        <v>3479791.5682017198</v>
      </c>
      <c r="J61" s="14">
        <v>1331182.6240999999</v>
      </c>
      <c r="K61" s="14">
        <v>4811089.6082049496</v>
      </c>
      <c r="L61" s="14">
        <v>4654967.0100007197</v>
      </c>
      <c r="M61" s="14">
        <v>0</v>
      </c>
      <c r="N61" s="14">
        <f t="shared" si="0"/>
        <v>4654967.0100007197</v>
      </c>
      <c r="O61" s="14">
        <v>0</v>
      </c>
      <c r="P61" s="14">
        <f t="shared" si="1"/>
        <v>4654967.0100007197</v>
      </c>
      <c r="Q61" s="14">
        <f t="shared" si="2"/>
        <v>-156122.59820422996</v>
      </c>
      <c r="R61" s="15">
        <f t="shared" si="3"/>
        <v>-3.2450569604435278E-2</v>
      </c>
      <c r="S61" s="15">
        <v>0.670946894054953</v>
      </c>
      <c r="T61" s="16">
        <f t="shared" si="4"/>
        <v>0.64917428516854248</v>
      </c>
    </row>
    <row r="62" spans="1:20" x14ac:dyDescent="0.35">
      <c r="A62" s="8" t="s">
        <v>142</v>
      </c>
      <c r="B62" s="9" t="s">
        <v>143</v>
      </c>
      <c r="C62" s="10" t="s">
        <v>22</v>
      </c>
      <c r="D62" s="11" t="s">
        <v>23</v>
      </c>
      <c r="E62" s="12">
        <v>0.68608129304061005</v>
      </c>
      <c r="F62" s="13">
        <v>101906</v>
      </c>
      <c r="G62" s="14">
        <v>9050470.2362623792</v>
      </c>
      <c r="H62" s="14">
        <v>117297039.84</v>
      </c>
      <c r="I62" s="14">
        <v>2796124.6861985498</v>
      </c>
      <c r="J62" s="14">
        <v>285925.14030000003</v>
      </c>
      <c r="K62" s="14">
        <v>3082480.5462023099</v>
      </c>
      <c r="L62" s="14">
        <v>4739902.2700000796</v>
      </c>
      <c r="M62" s="14">
        <v>57185.02806192002</v>
      </c>
      <c r="N62" s="14">
        <f t="shared" si="0"/>
        <v>4797087.2980619995</v>
      </c>
      <c r="O62" s="14">
        <v>0</v>
      </c>
      <c r="P62" s="14">
        <f t="shared" si="1"/>
        <v>4797087.2980619995</v>
      </c>
      <c r="Q62" s="14">
        <f t="shared" si="2"/>
        <v>1714606.7518596896</v>
      </c>
      <c r="R62" s="15">
        <f t="shared" si="3"/>
        <v>0.55624252161854726</v>
      </c>
      <c r="S62" s="15">
        <v>0.34058788833443998</v>
      </c>
      <c r="T62" s="16">
        <f t="shared" si="4"/>
        <v>0.53003735417432607</v>
      </c>
    </row>
    <row r="63" spans="1:20" x14ac:dyDescent="0.35">
      <c r="A63" s="8" t="s">
        <v>144</v>
      </c>
      <c r="B63" s="9" t="s">
        <v>145</v>
      </c>
      <c r="C63" s="10" t="s">
        <v>22</v>
      </c>
      <c r="D63" s="11" t="s">
        <v>23</v>
      </c>
      <c r="E63" s="12">
        <v>0.77924672718861998</v>
      </c>
      <c r="F63" s="13">
        <v>100800</v>
      </c>
      <c r="G63" s="14">
        <v>9733836.9772111997</v>
      </c>
      <c r="H63" s="14">
        <v>62804126.869999699</v>
      </c>
      <c r="I63" s="14">
        <v>3945715.9919979698</v>
      </c>
      <c r="J63" s="14">
        <v>0</v>
      </c>
      <c r="K63" s="14">
        <v>3945715.9919979698</v>
      </c>
      <c r="L63" s="14">
        <v>3742021.67999984</v>
      </c>
      <c r="M63" s="14">
        <v>0</v>
      </c>
      <c r="N63" s="14">
        <f t="shared" si="0"/>
        <v>3742021.67999984</v>
      </c>
      <c r="O63" s="14">
        <v>0</v>
      </c>
      <c r="P63" s="14">
        <f t="shared" si="1"/>
        <v>3742021.67999984</v>
      </c>
      <c r="Q63" s="14">
        <f t="shared" si="2"/>
        <v>-203694.31199812982</v>
      </c>
      <c r="R63" s="15">
        <f t="shared" si="3"/>
        <v>-5.1624169709940604E-2</v>
      </c>
      <c r="S63" s="15">
        <v>0.40536080491543702</v>
      </c>
      <c r="T63" s="16">
        <f t="shared" si="4"/>
        <v>0.38443438992872375</v>
      </c>
    </row>
    <row r="64" spans="1:20" x14ac:dyDescent="0.35">
      <c r="A64" s="8" t="s">
        <v>146</v>
      </c>
      <c r="B64" s="9" t="s">
        <v>147</v>
      </c>
      <c r="C64" s="10" t="s">
        <v>22</v>
      </c>
      <c r="D64" s="11" t="s">
        <v>23</v>
      </c>
      <c r="E64" s="12">
        <v>0.63175644326696101</v>
      </c>
      <c r="F64" s="13">
        <v>99779</v>
      </c>
      <c r="G64" s="14">
        <v>9263161.4952584207</v>
      </c>
      <c r="H64" s="14">
        <v>59957037.770000003</v>
      </c>
      <c r="I64" s="14">
        <v>4494075.2282017302</v>
      </c>
      <c r="J64" s="14">
        <v>294590.50030000001</v>
      </c>
      <c r="K64" s="14">
        <v>4788423.2781960499</v>
      </c>
      <c r="L64" s="14">
        <v>6344267.9200024996</v>
      </c>
      <c r="M64" s="14">
        <v>0</v>
      </c>
      <c r="N64" s="14">
        <f t="shared" si="0"/>
        <v>6344267.9200024996</v>
      </c>
      <c r="O64" s="14">
        <v>0</v>
      </c>
      <c r="P64" s="14">
        <f t="shared" si="1"/>
        <v>6344267.9200024996</v>
      </c>
      <c r="Q64" s="14">
        <f t="shared" si="2"/>
        <v>1555844.6418064497</v>
      </c>
      <c r="R64" s="15">
        <f t="shared" si="3"/>
        <v>0.32491794300870275</v>
      </c>
      <c r="S64" s="15">
        <v>0.51693185751399495</v>
      </c>
      <c r="T64" s="16">
        <f t="shared" si="4"/>
        <v>0.68489229333310997</v>
      </c>
    </row>
    <row r="65" spans="1:20" x14ac:dyDescent="0.35">
      <c r="A65" s="8" t="s">
        <v>148</v>
      </c>
      <c r="B65" s="9" t="s">
        <v>149</v>
      </c>
      <c r="C65" s="10" t="s">
        <v>22</v>
      </c>
      <c r="D65" s="11" t="s">
        <v>23</v>
      </c>
      <c r="E65" s="12">
        <v>0.57969421607378502</v>
      </c>
      <c r="F65" s="13">
        <v>99710</v>
      </c>
      <c r="G65" s="14">
        <v>11963666.0569898</v>
      </c>
      <c r="H65" s="14">
        <v>56054590.819999903</v>
      </c>
      <c r="I65" s="14">
        <v>4713544.0969957104</v>
      </c>
      <c r="J65" s="14">
        <v>588712</v>
      </c>
      <c r="K65" s="14">
        <v>5301833.0969954403</v>
      </c>
      <c r="L65" s="14">
        <v>3634302.8700011298</v>
      </c>
      <c r="M65" s="14">
        <v>0</v>
      </c>
      <c r="N65" s="14">
        <f t="shared" si="0"/>
        <v>3634302.8700011298</v>
      </c>
      <c r="O65" s="14">
        <v>0</v>
      </c>
      <c r="P65" s="14">
        <f t="shared" si="1"/>
        <v>3634302.8700011298</v>
      </c>
      <c r="Q65" s="14">
        <f t="shared" si="2"/>
        <v>-1667530.2269943105</v>
      </c>
      <c r="R65" s="15">
        <f t="shared" si="3"/>
        <v>-0.31451956266584541</v>
      </c>
      <c r="S65" s="15">
        <v>0.44316124102259002</v>
      </c>
      <c r="T65" s="16">
        <f t="shared" si="4"/>
        <v>0.30377836130571195</v>
      </c>
    </row>
    <row r="66" spans="1:20" x14ac:dyDescent="0.35">
      <c r="A66" s="8" t="s">
        <v>150</v>
      </c>
      <c r="B66" s="9" t="s">
        <v>151</v>
      </c>
      <c r="C66" s="10" t="s">
        <v>22</v>
      </c>
      <c r="D66" s="11" t="s">
        <v>23</v>
      </c>
      <c r="E66" s="12">
        <v>0.69535963918121402</v>
      </c>
      <c r="F66" s="13">
        <v>98913</v>
      </c>
      <c r="G66" s="14">
        <v>7289287.35549278</v>
      </c>
      <c r="H66" s="14">
        <v>43974906.400006197</v>
      </c>
      <c r="I66" s="14">
        <v>3817393.3666962101</v>
      </c>
      <c r="J66" s="14">
        <v>0</v>
      </c>
      <c r="K66" s="14">
        <v>3817393.3666962101</v>
      </c>
      <c r="L66" s="14">
        <v>3329016.6900006598</v>
      </c>
      <c r="M66" s="14">
        <v>0</v>
      </c>
      <c r="N66" s="14">
        <f t="shared" si="0"/>
        <v>3329016.6900006598</v>
      </c>
      <c r="O66" s="14">
        <v>0</v>
      </c>
      <c r="P66" s="14">
        <f t="shared" si="1"/>
        <v>3329016.6900006598</v>
      </c>
      <c r="Q66" s="14">
        <f t="shared" si="2"/>
        <v>-488376.67669555033</v>
      </c>
      <c r="R66" s="15">
        <f t="shared" si="3"/>
        <v>-0.12793459562125747</v>
      </c>
      <c r="S66" s="15">
        <v>0.52369911906678301</v>
      </c>
      <c r="T66" s="16">
        <f t="shared" si="4"/>
        <v>0.45669988404176548</v>
      </c>
    </row>
    <row r="67" spans="1:20" x14ac:dyDescent="0.35">
      <c r="A67" s="8" t="s">
        <v>152</v>
      </c>
      <c r="B67" s="9" t="s">
        <v>153</v>
      </c>
      <c r="C67" s="10" t="s">
        <v>22</v>
      </c>
      <c r="D67" s="11" t="s">
        <v>23</v>
      </c>
      <c r="E67" s="12">
        <v>0.599060327026391</v>
      </c>
      <c r="F67" s="13">
        <v>98474</v>
      </c>
      <c r="G67" s="14">
        <v>10141217.448877299</v>
      </c>
      <c r="H67" s="14">
        <v>70072339.429999903</v>
      </c>
      <c r="I67" s="14">
        <v>4591811.7248061802</v>
      </c>
      <c r="J67" s="14">
        <v>281686.91800000001</v>
      </c>
      <c r="K67" s="14">
        <v>4873447.3648024602</v>
      </c>
      <c r="L67" s="14">
        <v>3573108.5799990501</v>
      </c>
      <c r="M67" s="14">
        <v>0</v>
      </c>
      <c r="N67" s="14">
        <f t="shared" ref="N67:N130" si="5">L67+M67</f>
        <v>3573108.5799990501</v>
      </c>
      <c r="O67" s="14">
        <v>113310</v>
      </c>
      <c r="P67" s="14">
        <f t="shared" ref="P67:P130" si="6">N67+O67</f>
        <v>3686418.5799990501</v>
      </c>
      <c r="Q67" s="14">
        <f t="shared" ref="Q67:Q130" si="7">P67-K67</f>
        <v>-1187028.7848034101</v>
      </c>
      <c r="R67" s="15">
        <f t="shared" ref="R67:R130" si="8">Q67/K67</f>
        <v>-0.24357065870383623</v>
      </c>
      <c r="S67" s="15">
        <v>0.48055841316586601</v>
      </c>
      <c r="T67" s="16">
        <f t="shared" ref="T67:T130" si="9">P67/G67</f>
        <v>0.36350848392538526</v>
      </c>
    </row>
    <row r="68" spans="1:20" x14ac:dyDescent="0.35">
      <c r="A68" s="8" t="s">
        <v>154</v>
      </c>
      <c r="B68" s="9" t="s">
        <v>155</v>
      </c>
      <c r="C68" s="10" t="s">
        <v>22</v>
      </c>
      <c r="D68" s="11" t="s">
        <v>23</v>
      </c>
      <c r="E68" s="12">
        <v>0.86068869565213002</v>
      </c>
      <c r="F68" s="13">
        <v>98000</v>
      </c>
      <c r="G68" s="14">
        <v>9126052.8500536308</v>
      </c>
      <c r="H68" s="14">
        <v>58867489.089997597</v>
      </c>
      <c r="I68" s="14">
        <v>4206136.8619992901</v>
      </c>
      <c r="J68" s="14">
        <v>640225.74159999995</v>
      </c>
      <c r="K68" s="14">
        <v>4846076.8619939303</v>
      </c>
      <c r="L68" s="14">
        <v>4340982.7800000403</v>
      </c>
      <c r="M68" s="14">
        <v>0</v>
      </c>
      <c r="N68" s="14">
        <f t="shared" si="5"/>
        <v>4340982.7800000403</v>
      </c>
      <c r="O68" s="14">
        <v>0</v>
      </c>
      <c r="P68" s="14">
        <f t="shared" si="6"/>
        <v>4340982.7800000403</v>
      </c>
      <c r="Q68" s="14">
        <f t="shared" si="7"/>
        <v>-505094.08199388999</v>
      </c>
      <c r="R68" s="15">
        <f t="shared" si="8"/>
        <v>-0.10422741866831799</v>
      </c>
      <c r="S68" s="15">
        <v>0.53101564735793205</v>
      </c>
      <c r="T68" s="16">
        <f t="shared" si="9"/>
        <v>0.47566925716132902</v>
      </c>
    </row>
    <row r="69" spans="1:20" x14ac:dyDescent="0.35">
      <c r="A69" s="8" t="s">
        <v>156</v>
      </c>
      <c r="B69" s="9" t="s">
        <v>157</v>
      </c>
      <c r="C69" s="10" t="s">
        <v>22</v>
      </c>
      <c r="D69" s="11" t="s">
        <v>23</v>
      </c>
      <c r="E69" s="12">
        <v>0.62999493518569105</v>
      </c>
      <c r="F69" s="13">
        <v>97241</v>
      </c>
      <c r="G69" s="14">
        <v>6032045.9844491603</v>
      </c>
      <c r="H69" s="14">
        <v>43549401.690007798</v>
      </c>
      <c r="I69" s="14">
        <v>3875646.85999237</v>
      </c>
      <c r="J69" s="14">
        <v>404482.44910000003</v>
      </c>
      <c r="K69" s="14">
        <v>4280169.4200004302</v>
      </c>
      <c r="L69" s="14">
        <v>4783448.6900021899</v>
      </c>
      <c r="M69" s="14">
        <v>0</v>
      </c>
      <c r="N69" s="14">
        <f t="shared" si="5"/>
        <v>4783448.6900021899</v>
      </c>
      <c r="O69" s="14">
        <v>0</v>
      </c>
      <c r="P69" s="14">
        <f t="shared" si="6"/>
        <v>4783448.6900021899</v>
      </c>
      <c r="Q69" s="14">
        <f t="shared" si="7"/>
        <v>503279.27000175975</v>
      </c>
      <c r="R69" s="15">
        <f t="shared" si="8"/>
        <v>0.11758396002971984</v>
      </c>
      <c r="S69" s="15">
        <v>0.709571749127058</v>
      </c>
      <c r="T69" s="16">
        <f t="shared" si="9"/>
        <v>0.79300600531463106</v>
      </c>
    </row>
    <row r="70" spans="1:20" x14ac:dyDescent="0.35">
      <c r="A70" s="8" t="s">
        <v>158</v>
      </c>
      <c r="B70" s="9" t="s">
        <v>159</v>
      </c>
      <c r="C70" s="10" t="s">
        <v>22</v>
      </c>
      <c r="D70" s="11" t="s">
        <v>23</v>
      </c>
      <c r="E70" s="12">
        <v>1.75769888739456</v>
      </c>
      <c r="F70" s="13">
        <v>95667</v>
      </c>
      <c r="G70" s="14">
        <v>27037395.082136702</v>
      </c>
      <c r="H70" s="14">
        <v>115133080.77</v>
      </c>
      <c r="I70" s="14">
        <v>5632783.1536972402</v>
      </c>
      <c r="J70" s="14">
        <v>6693186.3543999996</v>
      </c>
      <c r="K70" s="14">
        <v>12325646.4736911</v>
      </c>
      <c r="L70" s="14">
        <v>8020376.3000016203</v>
      </c>
      <c r="M70" s="14">
        <v>0</v>
      </c>
      <c r="N70" s="14">
        <f t="shared" si="5"/>
        <v>8020376.3000016203</v>
      </c>
      <c r="O70" s="14">
        <v>335927</v>
      </c>
      <c r="P70" s="14">
        <f t="shared" si="6"/>
        <v>8356303.3000016203</v>
      </c>
      <c r="Q70" s="14">
        <f t="shared" si="7"/>
        <v>-3969343.1736894799</v>
      </c>
      <c r="R70" s="15">
        <f t="shared" si="8"/>
        <v>-0.3220393495920868</v>
      </c>
      <c r="S70" s="15">
        <v>0.45587403802204901</v>
      </c>
      <c r="T70" s="16">
        <f t="shared" si="9"/>
        <v>0.30906465932150889</v>
      </c>
    </row>
    <row r="71" spans="1:20" x14ac:dyDescent="0.35">
      <c r="A71" s="8" t="s">
        <v>160</v>
      </c>
      <c r="B71" s="9" t="s">
        <v>161</v>
      </c>
      <c r="C71" s="10" t="s">
        <v>22</v>
      </c>
      <c r="D71" s="11" t="s">
        <v>23</v>
      </c>
      <c r="E71" s="12">
        <v>0.65606996076690705</v>
      </c>
      <c r="F71" s="13">
        <v>95496</v>
      </c>
      <c r="G71" s="14">
        <v>5992976.1057985099</v>
      </c>
      <c r="H71" s="14">
        <v>24012453.560003702</v>
      </c>
      <c r="I71" s="14">
        <v>4873564.8800093001</v>
      </c>
      <c r="J71" s="14">
        <v>250831.18410000001</v>
      </c>
      <c r="K71" s="14">
        <v>5124719.36000048</v>
      </c>
      <c r="L71" s="14">
        <v>3700459.2699999702</v>
      </c>
      <c r="M71" s="14">
        <v>155515.33413998637</v>
      </c>
      <c r="N71" s="14">
        <f t="shared" si="5"/>
        <v>3855974.6041399566</v>
      </c>
      <c r="O71" s="14">
        <v>54897</v>
      </c>
      <c r="P71" s="14">
        <f t="shared" si="6"/>
        <v>3910871.6041399566</v>
      </c>
      <c r="Q71" s="14">
        <f t="shared" si="7"/>
        <v>-1213847.7558605233</v>
      </c>
      <c r="R71" s="15">
        <f t="shared" si="8"/>
        <v>-0.23686131290131945</v>
      </c>
      <c r="S71" s="15">
        <v>0.85512093983522597</v>
      </c>
      <c r="T71" s="16">
        <f t="shared" si="9"/>
        <v>0.65257587133644479</v>
      </c>
    </row>
    <row r="72" spans="1:20" x14ac:dyDescent="0.35">
      <c r="A72" s="8" t="s">
        <v>162</v>
      </c>
      <c r="B72" s="9" t="s">
        <v>163</v>
      </c>
      <c r="C72" s="10" t="s">
        <v>22</v>
      </c>
      <c r="D72" s="11" t="s">
        <v>23</v>
      </c>
      <c r="E72" s="12">
        <v>1.12189258707704</v>
      </c>
      <c r="F72" s="13">
        <v>95017</v>
      </c>
      <c r="G72" s="14">
        <v>6047655.9027684396</v>
      </c>
      <c r="H72" s="14">
        <v>78634909.489999995</v>
      </c>
      <c r="I72" s="14">
        <v>1413572.0408007</v>
      </c>
      <c r="J72" s="14">
        <v>0</v>
      </c>
      <c r="K72" s="14">
        <v>1413572.0408007</v>
      </c>
      <c r="L72" s="14">
        <v>3785619.88999948</v>
      </c>
      <c r="M72" s="14">
        <v>0</v>
      </c>
      <c r="N72" s="14">
        <f t="shared" si="5"/>
        <v>3785619.88999948</v>
      </c>
      <c r="O72" s="14">
        <v>214607</v>
      </c>
      <c r="P72" s="14">
        <f t="shared" si="6"/>
        <v>4000226.88999948</v>
      </c>
      <c r="Q72" s="14">
        <f t="shared" si="7"/>
        <v>2586654.84919878</v>
      </c>
      <c r="R72" s="15">
        <f t="shared" si="8"/>
        <v>1.8298712584422667</v>
      </c>
      <c r="S72" s="15">
        <v>0.23373883427355899</v>
      </c>
      <c r="T72" s="16">
        <f t="shared" si="9"/>
        <v>0.66145080909254339</v>
      </c>
    </row>
    <row r="73" spans="1:20" x14ac:dyDescent="0.35">
      <c r="A73" s="8" t="s">
        <v>164</v>
      </c>
      <c r="B73" s="9" t="s">
        <v>165</v>
      </c>
      <c r="C73" s="10" t="s">
        <v>22</v>
      </c>
      <c r="D73" s="11" t="s">
        <v>23</v>
      </c>
      <c r="E73" s="12">
        <v>0.54707642390712996</v>
      </c>
      <c r="F73" s="13">
        <v>94892</v>
      </c>
      <c r="G73" s="14">
        <v>9739736.2483960297</v>
      </c>
      <c r="H73" s="14">
        <v>59424055.779994696</v>
      </c>
      <c r="I73" s="14">
        <v>3399752.91289907</v>
      </c>
      <c r="J73" s="14">
        <v>0</v>
      </c>
      <c r="K73" s="14">
        <v>3399752.91289907</v>
      </c>
      <c r="L73" s="14">
        <v>3373920.9500005799</v>
      </c>
      <c r="M73" s="14">
        <v>0</v>
      </c>
      <c r="N73" s="14">
        <f t="shared" si="5"/>
        <v>3373920.9500005799</v>
      </c>
      <c r="O73" s="14">
        <v>0</v>
      </c>
      <c r="P73" s="14">
        <f t="shared" si="6"/>
        <v>3373920.9500005799</v>
      </c>
      <c r="Q73" s="14">
        <f t="shared" si="7"/>
        <v>-25831.962898490019</v>
      </c>
      <c r="R73" s="15">
        <f t="shared" si="8"/>
        <v>-7.5981883272988621E-3</v>
      </c>
      <c r="S73" s="15">
        <v>0.34906005934800799</v>
      </c>
      <c r="T73" s="16">
        <f t="shared" si="9"/>
        <v>0.34640783527954444</v>
      </c>
    </row>
    <row r="74" spans="1:20" x14ac:dyDescent="0.35">
      <c r="A74" s="8" t="s">
        <v>166</v>
      </c>
      <c r="B74" s="9" t="s">
        <v>167</v>
      </c>
      <c r="C74" s="10" t="s">
        <v>22</v>
      </c>
      <c r="D74" s="11" t="s">
        <v>23</v>
      </c>
      <c r="E74" s="12">
        <v>0.57900934316823505</v>
      </c>
      <c r="F74" s="13">
        <v>94870</v>
      </c>
      <c r="G74" s="14">
        <v>8528579.4752021004</v>
      </c>
      <c r="H74" s="14">
        <v>46704233.550021097</v>
      </c>
      <c r="I74" s="14">
        <v>3339497.8384012901</v>
      </c>
      <c r="J74" s="14">
        <v>0</v>
      </c>
      <c r="K74" s="14">
        <v>3339497.8384012901</v>
      </c>
      <c r="L74" s="14">
        <v>3226970.5000004801</v>
      </c>
      <c r="M74" s="14">
        <v>0</v>
      </c>
      <c r="N74" s="14">
        <f t="shared" si="5"/>
        <v>3226970.5000004801</v>
      </c>
      <c r="O74" s="14">
        <v>0</v>
      </c>
      <c r="P74" s="14">
        <f t="shared" si="6"/>
        <v>3226970.5000004801</v>
      </c>
      <c r="Q74" s="14">
        <f t="shared" si="7"/>
        <v>-112527.33840081003</v>
      </c>
      <c r="R74" s="15">
        <f t="shared" si="8"/>
        <v>-3.3695885982270905E-2</v>
      </c>
      <c r="S74" s="15">
        <v>0.39156554126174098</v>
      </c>
      <c r="T74" s="16">
        <f t="shared" si="9"/>
        <v>0.37837139342879972</v>
      </c>
    </row>
    <row r="75" spans="1:20" x14ac:dyDescent="0.35">
      <c r="A75" s="8" t="s">
        <v>168</v>
      </c>
      <c r="B75" s="9" t="s">
        <v>169</v>
      </c>
      <c r="C75" s="10" t="s">
        <v>22</v>
      </c>
      <c r="D75" s="11" t="s">
        <v>23</v>
      </c>
      <c r="E75" s="12">
        <v>0.70527942600807003</v>
      </c>
      <c r="F75" s="13">
        <v>92706</v>
      </c>
      <c r="G75" s="14">
        <v>8262068.5926350905</v>
      </c>
      <c r="H75" s="14">
        <v>91350635.530003101</v>
      </c>
      <c r="I75" s="14">
        <v>2137190.9665020402</v>
      </c>
      <c r="J75" s="14">
        <v>0</v>
      </c>
      <c r="K75" s="14">
        <v>2137190.9665020402</v>
      </c>
      <c r="L75" s="14">
        <v>3878529.3899998898</v>
      </c>
      <c r="M75" s="14">
        <v>0</v>
      </c>
      <c r="N75" s="14">
        <f t="shared" si="5"/>
        <v>3878529.3899998898</v>
      </c>
      <c r="O75" s="14">
        <v>109903</v>
      </c>
      <c r="P75" s="14">
        <f t="shared" si="6"/>
        <v>3988432.3899998898</v>
      </c>
      <c r="Q75" s="14">
        <f t="shared" si="7"/>
        <v>1851241.4234978496</v>
      </c>
      <c r="R75" s="15">
        <f t="shared" si="8"/>
        <v>0.86620309205582746</v>
      </c>
      <c r="S75" s="15">
        <v>0.258675045182651</v>
      </c>
      <c r="T75" s="16">
        <f t="shared" si="9"/>
        <v>0.48274016915754336</v>
      </c>
    </row>
    <row r="76" spans="1:20" x14ac:dyDescent="0.35">
      <c r="A76" s="8" t="s">
        <v>170</v>
      </c>
      <c r="B76" s="9" t="s">
        <v>171</v>
      </c>
      <c r="C76" s="10" t="s">
        <v>22</v>
      </c>
      <c r="D76" s="11" t="s">
        <v>23</v>
      </c>
      <c r="E76" s="12">
        <v>1.02068618923042</v>
      </c>
      <c r="F76" s="13">
        <v>92484</v>
      </c>
      <c r="G76" s="14">
        <v>7308715.4172927402</v>
      </c>
      <c r="H76" s="14">
        <v>60108449.100000203</v>
      </c>
      <c r="I76" s="14">
        <v>3739865.5062984899</v>
      </c>
      <c r="J76" s="14">
        <v>0</v>
      </c>
      <c r="K76" s="14">
        <v>3739865.5062984899</v>
      </c>
      <c r="L76" s="14">
        <v>5246414.5500013297</v>
      </c>
      <c r="M76" s="14">
        <v>0</v>
      </c>
      <c r="N76" s="14">
        <f t="shared" si="5"/>
        <v>5246414.5500013297</v>
      </c>
      <c r="O76" s="14">
        <v>0</v>
      </c>
      <c r="P76" s="14">
        <f t="shared" si="6"/>
        <v>5246414.5500013297</v>
      </c>
      <c r="Q76" s="14">
        <f t="shared" si="7"/>
        <v>1506549.0437028399</v>
      </c>
      <c r="R76" s="15">
        <f t="shared" si="8"/>
        <v>0.40283508622585146</v>
      </c>
      <c r="S76" s="15">
        <v>0.51169942907474497</v>
      </c>
      <c r="T76" s="16">
        <f t="shared" si="9"/>
        <v>0.7178299127077904</v>
      </c>
    </row>
    <row r="77" spans="1:20" x14ac:dyDescent="0.35">
      <c r="A77" s="8" t="s">
        <v>172</v>
      </c>
      <c r="B77" s="9" t="s">
        <v>173</v>
      </c>
      <c r="C77" s="10" t="s">
        <v>22</v>
      </c>
      <c r="D77" s="11" t="s">
        <v>23</v>
      </c>
      <c r="E77" s="12">
        <v>0.56260452344395695</v>
      </c>
      <c r="F77" s="13">
        <v>92258</v>
      </c>
      <c r="G77" s="14">
        <v>6984768.4412163999</v>
      </c>
      <c r="H77" s="14">
        <v>48632741.260016203</v>
      </c>
      <c r="I77" s="14">
        <v>3539416.0450037401</v>
      </c>
      <c r="J77" s="14">
        <v>0</v>
      </c>
      <c r="K77" s="14">
        <v>3539416.0450037401</v>
      </c>
      <c r="L77" s="14">
        <v>2646552.6100000101</v>
      </c>
      <c r="M77" s="14">
        <v>0</v>
      </c>
      <c r="N77" s="14">
        <f t="shared" si="5"/>
        <v>2646552.6100000101</v>
      </c>
      <c r="O77" s="14">
        <v>0</v>
      </c>
      <c r="P77" s="14">
        <f t="shared" si="6"/>
        <v>2646552.6100000101</v>
      </c>
      <c r="Q77" s="14">
        <f t="shared" si="7"/>
        <v>-892863.43500373</v>
      </c>
      <c r="R77" s="15">
        <f t="shared" si="8"/>
        <v>-0.25226292237220915</v>
      </c>
      <c r="S77" s="15">
        <v>0.50673348369260396</v>
      </c>
      <c r="T77" s="16">
        <f t="shared" si="9"/>
        <v>0.37890341423245694</v>
      </c>
    </row>
    <row r="78" spans="1:20" x14ac:dyDescent="0.35">
      <c r="A78" s="8" t="s">
        <v>174</v>
      </c>
      <c r="B78" s="9" t="s">
        <v>175</v>
      </c>
      <c r="C78" s="10" t="s">
        <v>22</v>
      </c>
      <c r="D78" s="11" t="s">
        <v>23</v>
      </c>
      <c r="E78" s="12">
        <v>0.60733167652341102</v>
      </c>
      <c r="F78" s="13">
        <v>90859</v>
      </c>
      <c r="G78" s="14">
        <v>7255554.45983388</v>
      </c>
      <c r="H78" s="14">
        <v>39082509.879994497</v>
      </c>
      <c r="I78" s="14">
        <v>3305129.0566978101</v>
      </c>
      <c r="J78" s="14">
        <v>0</v>
      </c>
      <c r="K78" s="14">
        <v>3305129.0566978101</v>
      </c>
      <c r="L78" s="14">
        <v>2546529.0200003199</v>
      </c>
      <c r="M78" s="14">
        <v>0</v>
      </c>
      <c r="N78" s="14">
        <f t="shared" si="5"/>
        <v>2546529.0200003199</v>
      </c>
      <c r="O78" s="14">
        <v>0</v>
      </c>
      <c r="P78" s="14">
        <f t="shared" si="6"/>
        <v>2546529.0200003199</v>
      </c>
      <c r="Q78" s="14">
        <f t="shared" si="7"/>
        <v>-758600.03669749014</v>
      </c>
      <c r="R78" s="15">
        <f t="shared" si="8"/>
        <v>-0.22952206212952411</v>
      </c>
      <c r="S78" s="15">
        <v>0.45553087293255301</v>
      </c>
      <c r="T78" s="16">
        <f t="shared" si="9"/>
        <v>0.35097648761341171</v>
      </c>
    </row>
    <row r="79" spans="1:20" x14ac:dyDescent="0.35">
      <c r="A79" s="8" t="s">
        <v>176</v>
      </c>
      <c r="B79" s="9" t="s">
        <v>177</v>
      </c>
      <c r="C79" s="10" t="s">
        <v>22</v>
      </c>
      <c r="D79" s="11" t="s">
        <v>23</v>
      </c>
      <c r="E79" s="12">
        <v>0.61710213135068803</v>
      </c>
      <c r="F79" s="13">
        <v>90014</v>
      </c>
      <c r="G79" s="14">
        <v>5621970.3861360904</v>
      </c>
      <c r="H79" s="14">
        <v>19929875.760000098</v>
      </c>
      <c r="I79" s="14">
        <v>3842985.25399961</v>
      </c>
      <c r="J79" s="14">
        <v>0</v>
      </c>
      <c r="K79" s="14">
        <v>3842985.25399961</v>
      </c>
      <c r="L79" s="14">
        <v>3429487.8599999198</v>
      </c>
      <c r="M79" s="14">
        <v>0</v>
      </c>
      <c r="N79" s="14">
        <f t="shared" si="5"/>
        <v>3429487.8599999198</v>
      </c>
      <c r="O79" s="14">
        <v>0</v>
      </c>
      <c r="P79" s="14">
        <f t="shared" si="6"/>
        <v>3429487.8599999198</v>
      </c>
      <c r="Q79" s="14">
        <f t="shared" si="7"/>
        <v>-413497.39399969019</v>
      </c>
      <c r="R79" s="15">
        <f t="shared" si="8"/>
        <v>-0.10759796529776956</v>
      </c>
      <c r="S79" s="15">
        <v>0.68356554553835802</v>
      </c>
      <c r="T79" s="16">
        <f t="shared" si="9"/>
        <v>0.61001528369077085</v>
      </c>
    </row>
    <row r="80" spans="1:20" x14ac:dyDescent="0.35">
      <c r="A80" s="8" t="s">
        <v>178</v>
      </c>
      <c r="B80" s="9" t="s">
        <v>179</v>
      </c>
      <c r="C80" s="10" t="s">
        <v>22</v>
      </c>
      <c r="D80" s="11" t="s">
        <v>23</v>
      </c>
      <c r="E80" s="12">
        <v>0.76637631677651197</v>
      </c>
      <c r="F80" s="13">
        <v>89181</v>
      </c>
      <c r="G80" s="14">
        <v>9066882.1662144493</v>
      </c>
      <c r="H80" s="14">
        <v>62126397.4500001</v>
      </c>
      <c r="I80" s="14">
        <v>3272578.7560974499</v>
      </c>
      <c r="J80" s="14">
        <v>567153.42500000005</v>
      </c>
      <c r="K80" s="14">
        <v>3839769.9161045002</v>
      </c>
      <c r="L80" s="14">
        <v>3995102.9900011402</v>
      </c>
      <c r="M80" s="14">
        <v>0</v>
      </c>
      <c r="N80" s="14">
        <f t="shared" si="5"/>
        <v>3995102.9900011402</v>
      </c>
      <c r="O80" s="14">
        <v>0</v>
      </c>
      <c r="P80" s="14">
        <f t="shared" si="6"/>
        <v>3995102.9900011402</v>
      </c>
      <c r="Q80" s="14">
        <f t="shared" si="7"/>
        <v>155333.07389663998</v>
      </c>
      <c r="R80" s="15">
        <f t="shared" si="8"/>
        <v>4.0453745221856297E-2</v>
      </c>
      <c r="S80" s="15">
        <v>0.423493969119007</v>
      </c>
      <c r="T80" s="16">
        <f t="shared" si="9"/>
        <v>0.44062588624874033</v>
      </c>
    </row>
    <row r="81" spans="1:20" x14ac:dyDescent="0.35">
      <c r="A81" s="8" t="s">
        <v>180</v>
      </c>
      <c r="B81" s="9" t="s">
        <v>181</v>
      </c>
      <c r="C81" s="10" t="s">
        <v>22</v>
      </c>
      <c r="D81" s="11" t="s">
        <v>23</v>
      </c>
      <c r="E81" s="12">
        <v>1.06081346045595</v>
      </c>
      <c r="F81" s="13">
        <v>88553</v>
      </c>
      <c r="G81" s="14">
        <v>8548247.8302226309</v>
      </c>
      <c r="H81" s="14">
        <v>65128861.920000397</v>
      </c>
      <c r="I81" s="14">
        <v>4364867.8893053299</v>
      </c>
      <c r="J81" s="14">
        <v>460547.97210000001</v>
      </c>
      <c r="K81" s="14">
        <v>4825343.4893006496</v>
      </c>
      <c r="L81" s="14">
        <v>4195967.7700007604</v>
      </c>
      <c r="M81" s="14">
        <v>0</v>
      </c>
      <c r="N81" s="14">
        <f t="shared" si="5"/>
        <v>4195967.7700007604</v>
      </c>
      <c r="O81" s="14">
        <v>0</v>
      </c>
      <c r="P81" s="14">
        <f t="shared" si="6"/>
        <v>4195967.7700007604</v>
      </c>
      <c r="Q81" s="14">
        <f t="shared" si="7"/>
        <v>-629375.71929988917</v>
      </c>
      <c r="R81" s="15">
        <f t="shared" si="8"/>
        <v>-0.13043127824898251</v>
      </c>
      <c r="S81" s="15">
        <v>0.56448334034496295</v>
      </c>
      <c r="T81" s="16">
        <f t="shared" si="9"/>
        <v>0.49085705671351371</v>
      </c>
    </row>
    <row r="82" spans="1:20" x14ac:dyDescent="0.35">
      <c r="A82" s="8" t="s">
        <v>182</v>
      </c>
      <c r="B82" s="9" t="s">
        <v>183</v>
      </c>
      <c r="C82" s="10" t="s">
        <v>22</v>
      </c>
      <c r="D82" s="11" t="s">
        <v>23</v>
      </c>
      <c r="E82" s="12">
        <v>0.79258071525337104</v>
      </c>
      <c r="F82" s="13">
        <v>88536</v>
      </c>
      <c r="G82" s="14">
        <v>4126342.49016573</v>
      </c>
      <c r="H82" s="14">
        <v>12849690.5</v>
      </c>
      <c r="I82" s="14">
        <v>3403231.1900039702</v>
      </c>
      <c r="J82" s="14">
        <v>0</v>
      </c>
      <c r="K82" s="14">
        <v>3403231.1900039702</v>
      </c>
      <c r="L82" s="14">
        <v>8686933.4099964909</v>
      </c>
      <c r="M82" s="14">
        <v>0</v>
      </c>
      <c r="N82" s="14">
        <f t="shared" si="5"/>
        <v>8686933.4099964909</v>
      </c>
      <c r="O82" s="14">
        <v>0</v>
      </c>
      <c r="P82" s="14">
        <f t="shared" si="6"/>
        <v>8686933.4099964909</v>
      </c>
      <c r="Q82" s="14">
        <f t="shared" si="7"/>
        <v>5283702.2199925203</v>
      </c>
      <c r="R82" s="15">
        <f t="shared" si="8"/>
        <v>1.5525545944430406</v>
      </c>
      <c r="S82" s="15">
        <v>0.82475732397755397</v>
      </c>
      <c r="T82" s="16">
        <f t="shared" si="9"/>
        <v>2.1052380966194568</v>
      </c>
    </row>
    <row r="83" spans="1:20" x14ac:dyDescent="0.35">
      <c r="A83" s="8" t="s">
        <v>184</v>
      </c>
      <c r="B83" s="9" t="s">
        <v>185</v>
      </c>
      <c r="C83" s="10" t="s">
        <v>22</v>
      </c>
      <c r="D83" s="11" t="s">
        <v>23</v>
      </c>
      <c r="E83" s="12">
        <v>0.93018951276941997</v>
      </c>
      <c r="F83" s="13">
        <v>87405</v>
      </c>
      <c r="G83" s="14">
        <v>9455959.0507839192</v>
      </c>
      <c r="H83" s="14">
        <v>64595768.829999603</v>
      </c>
      <c r="I83" s="14">
        <v>5886877.2544008903</v>
      </c>
      <c r="J83" s="14">
        <v>579457.01159999997</v>
      </c>
      <c r="K83" s="14">
        <v>6466372.4043987896</v>
      </c>
      <c r="L83" s="14">
        <v>4315023.4700002698</v>
      </c>
      <c r="M83" s="14">
        <v>0</v>
      </c>
      <c r="N83" s="14">
        <f t="shared" si="5"/>
        <v>4315023.4700002698</v>
      </c>
      <c r="O83" s="14">
        <v>501145</v>
      </c>
      <c r="P83" s="14">
        <f t="shared" si="6"/>
        <v>4816168.4700002698</v>
      </c>
      <c r="Q83" s="14">
        <f t="shared" si="7"/>
        <v>-1650203.9343985198</v>
      </c>
      <c r="R83" s="15">
        <f t="shared" si="8"/>
        <v>-0.25519778806366894</v>
      </c>
      <c r="S83" s="15">
        <v>0.68384099060398496</v>
      </c>
      <c r="T83" s="16">
        <f t="shared" si="9"/>
        <v>0.50932628241457956</v>
      </c>
    </row>
    <row r="84" spans="1:20" x14ac:dyDescent="0.35">
      <c r="A84" s="8" t="s">
        <v>186</v>
      </c>
      <c r="B84" s="9" t="s">
        <v>187</v>
      </c>
      <c r="C84" s="10" t="s">
        <v>22</v>
      </c>
      <c r="D84" s="11" t="s">
        <v>23</v>
      </c>
      <c r="E84" s="12">
        <v>0.78462996364461501</v>
      </c>
      <c r="F84" s="13">
        <v>87022</v>
      </c>
      <c r="G84" s="14">
        <v>7763434.7005803296</v>
      </c>
      <c r="H84" s="14">
        <v>42353819.1599994</v>
      </c>
      <c r="I84" s="14">
        <v>3671882.2674030098</v>
      </c>
      <c r="J84" s="14">
        <v>0</v>
      </c>
      <c r="K84" s="14">
        <v>3671882.2674030098</v>
      </c>
      <c r="L84" s="14">
        <v>4058806.9800011301</v>
      </c>
      <c r="M84" s="14">
        <v>0</v>
      </c>
      <c r="N84" s="14">
        <f t="shared" si="5"/>
        <v>4058806.9800011301</v>
      </c>
      <c r="O84" s="14">
        <v>0</v>
      </c>
      <c r="P84" s="14">
        <f t="shared" si="6"/>
        <v>4058806.9800011301</v>
      </c>
      <c r="Q84" s="14">
        <f t="shared" si="7"/>
        <v>386924.71259812033</v>
      </c>
      <c r="R84" s="15">
        <f t="shared" si="8"/>
        <v>0.10537503231871817</v>
      </c>
      <c r="S84" s="15">
        <v>0.47297135984521499</v>
      </c>
      <c r="T84" s="16">
        <f t="shared" si="9"/>
        <v>0.52281073217473284</v>
      </c>
    </row>
    <row r="85" spans="1:20" x14ac:dyDescent="0.35">
      <c r="A85" s="8" t="s">
        <v>188</v>
      </c>
      <c r="B85" s="9" t="s">
        <v>189</v>
      </c>
      <c r="C85" s="10" t="s">
        <v>22</v>
      </c>
      <c r="D85" s="11" t="s">
        <v>23</v>
      </c>
      <c r="E85" s="12">
        <v>0.98980135808422398</v>
      </c>
      <c r="F85" s="13">
        <v>86815</v>
      </c>
      <c r="G85" s="14">
        <v>9237465.1190740298</v>
      </c>
      <c r="H85" s="14">
        <v>121518183.329991</v>
      </c>
      <c r="I85" s="14">
        <v>3385877.0851025898</v>
      </c>
      <c r="J85" s="14">
        <v>0</v>
      </c>
      <c r="K85" s="14">
        <v>3385877.0851025898</v>
      </c>
      <c r="L85" s="14">
        <v>3443253.8700002301</v>
      </c>
      <c r="M85" s="14">
        <v>0</v>
      </c>
      <c r="N85" s="14">
        <f t="shared" si="5"/>
        <v>3443253.8700002301</v>
      </c>
      <c r="O85" s="14">
        <v>116652</v>
      </c>
      <c r="P85" s="14">
        <f t="shared" si="6"/>
        <v>3559905.8700002301</v>
      </c>
      <c r="Q85" s="14">
        <f t="shared" si="7"/>
        <v>174028.78489764035</v>
      </c>
      <c r="R85" s="15">
        <f t="shared" si="8"/>
        <v>5.1398435478754952E-2</v>
      </c>
      <c r="S85" s="15">
        <v>0.36653746904128998</v>
      </c>
      <c r="T85" s="16">
        <f t="shared" si="9"/>
        <v>0.38537692149435449</v>
      </c>
    </row>
    <row r="86" spans="1:20" x14ac:dyDescent="0.35">
      <c r="A86" s="8" t="s">
        <v>190</v>
      </c>
      <c r="B86" s="9" t="s">
        <v>191</v>
      </c>
      <c r="C86" s="10" t="s">
        <v>22</v>
      </c>
      <c r="D86" s="11" t="s">
        <v>23</v>
      </c>
      <c r="E86" s="12">
        <v>0.78072276332368995</v>
      </c>
      <c r="F86" s="13">
        <v>82816</v>
      </c>
      <c r="G86" s="14">
        <v>8420724.2607285604</v>
      </c>
      <c r="H86" s="14">
        <v>56868628.9700002</v>
      </c>
      <c r="I86" s="14">
        <v>2349524.9829998398</v>
      </c>
      <c r="J86" s="14">
        <v>565544.56830000004</v>
      </c>
      <c r="K86" s="14">
        <v>2915986.42299941</v>
      </c>
      <c r="L86" s="14">
        <v>2840823.3900002101</v>
      </c>
      <c r="M86" s="14">
        <v>0</v>
      </c>
      <c r="N86" s="14">
        <f t="shared" si="5"/>
        <v>2840823.3900002101</v>
      </c>
      <c r="O86" s="14">
        <v>0</v>
      </c>
      <c r="P86" s="14">
        <f t="shared" si="6"/>
        <v>2840823.3900002101</v>
      </c>
      <c r="Q86" s="14">
        <f t="shared" si="7"/>
        <v>-75163.032999199815</v>
      </c>
      <c r="R86" s="15">
        <f t="shared" si="8"/>
        <v>-2.5776194431620995E-2</v>
      </c>
      <c r="S86" s="15">
        <v>0.346286890855528</v>
      </c>
      <c r="T86" s="16">
        <f t="shared" si="9"/>
        <v>0.33736093262771466</v>
      </c>
    </row>
    <row r="87" spans="1:20" x14ac:dyDescent="0.35">
      <c r="A87" s="8" t="s">
        <v>192</v>
      </c>
      <c r="B87" s="9" t="s">
        <v>193</v>
      </c>
      <c r="C87" s="10" t="s">
        <v>22</v>
      </c>
      <c r="D87" s="11" t="s">
        <v>23</v>
      </c>
      <c r="E87" s="12">
        <v>0.70393856371004404</v>
      </c>
      <c r="F87" s="13">
        <v>82250</v>
      </c>
      <c r="G87" s="14">
        <v>8219266.1301045502</v>
      </c>
      <c r="H87" s="14">
        <v>57607608.709989697</v>
      </c>
      <c r="I87" s="14">
        <v>3374831.1513016899</v>
      </c>
      <c r="J87" s="14">
        <v>0</v>
      </c>
      <c r="K87" s="14">
        <v>3374831.1513016899</v>
      </c>
      <c r="L87" s="14">
        <v>2625452.1699995198</v>
      </c>
      <c r="M87" s="14">
        <v>0</v>
      </c>
      <c r="N87" s="14">
        <f t="shared" si="5"/>
        <v>2625452.1699995198</v>
      </c>
      <c r="O87" s="14">
        <v>8429</v>
      </c>
      <c r="P87" s="14">
        <f t="shared" si="6"/>
        <v>2633881.1699995198</v>
      </c>
      <c r="Q87" s="14">
        <f t="shared" si="7"/>
        <v>-740949.98130217008</v>
      </c>
      <c r="R87" s="15">
        <f t="shared" si="8"/>
        <v>-0.21955171920716146</v>
      </c>
      <c r="S87" s="15">
        <v>0.41060005819020201</v>
      </c>
      <c r="T87" s="16">
        <f t="shared" si="9"/>
        <v>0.32045210950798309</v>
      </c>
    </row>
    <row r="88" spans="1:20" x14ac:dyDescent="0.35">
      <c r="A88" s="8" t="s">
        <v>194</v>
      </c>
      <c r="B88" s="9" t="s">
        <v>195</v>
      </c>
      <c r="C88" s="10" t="s">
        <v>22</v>
      </c>
      <c r="D88" s="11" t="s">
        <v>23</v>
      </c>
      <c r="E88" s="12">
        <v>0.83685091146728896</v>
      </c>
      <c r="F88" s="13">
        <v>80159</v>
      </c>
      <c r="G88" s="14">
        <v>7432780.1633088496</v>
      </c>
      <c r="H88" s="14">
        <v>52292999.489999898</v>
      </c>
      <c r="I88" s="14">
        <v>2917233.9096997199</v>
      </c>
      <c r="J88" s="14">
        <v>0</v>
      </c>
      <c r="K88" s="14">
        <v>2917233.9096997199</v>
      </c>
      <c r="L88" s="14">
        <v>3399016.29000034</v>
      </c>
      <c r="M88" s="14">
        <v>0</v>
      </c>
      <c r="N88" s="14">
        <f t="shared" si="5"/>
        <v>3399016.29000034</v>
      </c>
      <c r="O88" s="14">
        <v>0</v>
      </c>
      <c r="P88" s="14">
        <f t="shared" si="6"/>
        <v>3399016.29000034</v>
      </c>
      <c r="Q88" s="14">
        <f t="shared" si="7"/>
        <v>481782.38030062011</v>
      </c>
      <c r="R88" s="15">
        <f t="shared" si="8"/>
        <v>0.16515041138755016</v>
      </c>
      <c r="S88" s="15">
        <v>0.392482199877287</v>
      </c>
      <c r="T88" s="16">
        <f t="shared" si="9"/>
        <v>0.45730079664931195</v>
      </c>
    </row>
    <row r="89" spans="1:20" x14ac:dyDescent="0.35">
      <c r="A89" s="8" t="s">
        <v>196</v>
      </c>
      <c r="B89" s="9" t="s">
        <v>197</v>
      </c>
      <c r="C89" s="10" t="s">
        <v>22</v>
      </c>
      <c r="D89" s="11" t="s">
        <v>23</v>
      </c>
      <c r="E89" s="12">
        <v>0.60096250847130195</v>
      </c>
      <c r="F89" s="13">
        <v>80000</v>
      </c>
      <c r="G89" s="14">
        <v>6237229.1732345298</v>
      </c>
      <c r="H89" s="14">
        <v>100093075.280001</v>
      </c>
      <c r="I89" s="14">
        <v>1706006.4598010201</v>
      </c>
      <c r="J89" s="14">
        <v>0</v>
      </c>
      <c r="K89" s="14">
        <v>1706006.4598010201</v>
      </c>
      <c r="L89" s="14">
        <v>3384699.1000005999</v>
      </c>
      <c r="M89" s="14">
        <v>0</v>
      </c>
      <c r="N89" s="14">
        <f t="shared" si="5"/>
        <v>3384699.1000005999</v>
      </c>
      <c r="O89" s="14">
        <v>0</v>
      </c>
      <c r="P89" s="14">
        <f t="shared" si="6"/>
        <v>3384699.1000005999</v>
      </c>
      <c r="Q89" s="14">
        <f t="shared" si="7"/>
        <v>1678692.6401995798</v>
      </c>
      <c r="R89" s="15">
        <f t="shared" si="8"/>
        <v>0.98398961537072605</v>
      </c>
      <c r="S89" s="15">
        <v>0.27351992566216798</v>
      </c>
      <c r="T89" s="16">
        <f t="shared" si="9"/>
        <v>0.5426606921107161</v>
      </c>
    </row>
    <row r="90" spans="1:20" x14ac:dyDescent="0.35">
      <c r="A90" s="8" t="s">
        <v>198</v>
      </c>
      <c r="B90" s="9" t="s">
        <v>199</v>
      </c>
      <c r="C90" s="10" t="s">
        <v>22</v>
      </c>
      <c r="D90" s="11" t="s">
        <v>23</v>
      </c>
      <c r="E90" s="12">
        <v>0.67057700318387803</v>
      </c>
      <c r="F90" s="13">
        <v>79454</v>
      </c>
      <c r="G90" s="14">
        <v>5630306.65323753</v>
      </c>
      <c r="H90" s="14">
        <v>54187980.829999797</v>
      </c>
      <c r="I90" s="14">
        <v>2307163.8190031899</v>
      </c>
      <c r="J90" s="14">
        <v>374596.24200000003</v>
      </c>
      <c r="K90" s="14">
        <v>2681392.1590016899</v>
      </c>
      <c r="L90" s="14">
        <v>2826441.41999985</v>
      </c>
      <c r="M90" s="14">
        <v>0</v>
      </c>
      <c r="N90" s="14">
        <f t="shared" si="5"/>
        <v>2826441.41999985</v>
      </c>
      <c r="O90" s="14">
        <v>69376</v>
      </c>
      <c r="P90" s="14">
        <f t="shared" si="6"/>
        <v>2895817.41999985</v>
      </c>
      <c r="Q90" s="14">
        <f t="shared" si="7"/>
        <v>214425.26099816011</v>
      </c>
      <c r="R90" s="15">
        <f t="shared" si="8"/>
        <v>7.9967885442759276E-2</v>
      </c>
      <c r="S90" s="15">
        <v>0.47624264967163699</v>
      </c>
      <c r="T90" s="16">
        <f t="shared" si="9"/>
        <v>0.51432676732353499</v>
      </c>
    </row>
    <row r="91" spans="1:20" x14ac:dyDescent="0.35">
      <c r="A91" s="8" t="s">
        <v>200</v>
      </c>
      <c r="B91" s="9" t="s">
        <v>201</v>
      </c>
      <c r="C91" s="10" t="s">
        <v>22</v>
      </c>
      <c r="D91" s="11" t="s">
        <v>23</v>
      </c>
      <c r="E91" s="12">
        <v>0.58010668218610995</v>
      </c>
      <c r="F91" s="13">
        <v>76790</v>
      </c>
      <c r="G91" s="14">
        <v>7684080.4267995497</v>
      </c>
      <c r="H91" s="14">
        <v>54550421.260001101</v>
      </c>
      <c r="I91" s="14">
        <v>2994674.5198972598</v>
      </c>
      <c r="J91" s="14">
        <v>361367.34989999997</v>
      </c>
      <c r="K91" s="14">
        <v>3356355.4198991102</v>
      </c>
      <c r="L91" s="14">
        <v>3062968.4700003201</v>
      </c>
      <c r="M91" s="14">
        <v>0</v>
      </c>
      <c r="N91" s="14">
        <f t="shared" si="5"/>
        <v>3062968.4700003201</v>
      </c>
      <c r="O91" s="14">
        <v>0</v>
      </c>
      <c r="P91" s="14">
        <f t="shared" si="6"/>
        <v>3062968.4700003201</v>
      </c>
      <c r="Q91" s="14">
        <f t="shared" si="7"/>
        <v>-293386.9498987901</v>
      </c>
      <c r="R91" s="15">
        <f t="shared" si="8"/>
        <v>-8.7412360490597002E-2</v>
      </c>
      <c r="S91" s="15">
        <v>0.436793374545279</v>
      </c>
      <c r="T91" s="16">
        <f t="shared" si="9"/>
        <v>0.39861223462962359</v>
      </c>
    </row>
    <row r="92" spans="1:20" x14ac:dyDescent="0.35">
      <c r="A92" s="8" t="s">
        <v>202</v>
      </c>
      <c r="B92" s="9" t="s">
        <v>203</v>
      </c>
      <c r="C92" s="10" t="s">
        <v>22</v>
      </c>
      <c r="D92" s="11" t="s">
        <v>23</v>
      </c>
      <c r="E92" s="12">
        <v>0.60028026171159199</v>
      </c>
      <c r="F92" s="13">
        <v>75956</v>
      </c>
      <c r="G92" s="14">
        <v>5074373.2005700897</v>
      </c>
      <c r="H92" s="14">
        <v>31513291.549996901</v>
      </c>
      <c r="I92" s="14">
        <v>2984017.4505994399</v>
      </c>
      <c r="J92" s="14">
        <v>273172.14490000001</v>
      </c>
      <c r="K92" s="14">
        <v>3257459.0506033101</v>
      </c>
      <c r="L92" s="14">
        <v>4741285.4599995604</v>
      </c>
      <c r="M92" s="14">
        <v>0</v>
      </c>
      <c r="N92" s="14">
        <f t="shared" si="5"/>
        <v>4741285.4599995604</v>
      </c>
      <c r="O92" s="14">
        <v>0</v>
      </c>
      <c r="P92" s="14">
        <f t="shared" si="6"/>
        <v>4741285.4599995604</v>
      </c>
      <c r="Q92" s="14">
        <f t="shared" si="7"/>
        <v>1483826.4093962503</v>
      </c>
      <c r="R92" s="15">
        <f t="shared" si="8"/>
        <v>0.45551651957725531</v>
      </c>
      <c r="S92" s="15">
        <v>0.64194313698435601</v>
      </c>
      <c r="T92" s="16">
        <f t="shared" si="9"/>
        <v>0.93435884050997509</v>
      </c>
    </row>
    <row r="93" spans="1:20" x14ac:dyDescent="0.35">
      <c r="A93" s="8" t="s">
        <v>204</v>
      </c>
      <c r="B93" s="9" t="s">
        <v>205</v>
      </c>
      <c r="C93" s="10" t="s">
        <v>22</v>
      </c>
      <c r="D93" s="11" t="s">
        <v>23</v>
      </c>
      <c r="E93" s="12">
        <v>0.655175661492988</v>
      </c>
      <c r="F93" s="13">
        <v>73569</v>
      </c>
      <c r="G93" s="14">
        <v>6941901.7419114597</v>
      </c>
      <c r="H93" s="14">
        <v>79471740.899987295</v>
      </c>
      <c r="I93" s="14">
        <v>2711797.5499996901</v>
      </c>
      <c r="J93" s="14">
        <v>145048.614</v>
      </c>
      <c r="K93" s="14">
        <v>2856728.4800018002</v>
      </c>
      <c r="L93" s="14">
        <v>2468553.7799996301</v>
      </c>
      <c r="M93" s="14">
        <v>0</v>
      </c>
      <c r="N93" s="14">
        <f t="shared" si="5"/>
        <v>2468553.7799996301</v>
      </c>
      <c r="O93" s="14">
        <v>388591</v>
      </c>
      <c r="P93" s="14">
        <f t="shared" si="6"/>
        <v>2857144.7799996301</v>
      </c>
      <c r="Q93" s="14">
        <f t="shared" si="7"/>
        <v>416.29999782983214</v>
      </c>
      <c r="R93" s="15">
        <f t="shared" si="8"/>
        <v>1.4572613419304371E-4</v>
      </c>
      <c r="S93" s="15">
        <v>0.41151957867026701</v>
      </c>
      <c r="T93" s="16">
        <f t="shared" si="9"/>
        <v>0.41157954782761191</v>
      </c>
    </row>
    <row r="94" spans="1:20" x14ac:dyDescent="0.35">
      <c r="A94" s="8" t="s">
        <v>206</v>
      </c>
      <c r="B94" s="9" t="s">
        <v>207</v>
      </c>
      <c r="C94" s="10" t="s">
        <v>22</v>
      </c>
      <c r="D94" s="11" t="s">
        <v>23</v>
      </c>
      <c r="E94" s="12">
        <v>0.59726690151290596</v>
      </c>
      <c r="F94" s="13">
        <v>72464</v>
      </c>
      <c r="G94" s="14">
        <v>5857502.1033373298</v>
      </c>
      <c r="H94" s="14">
        <v>94179592.400002196</v>
      </c>
      <c r="I94" s="14">
        <v>2030529.6824012999</v>
      </c>
      <c r="J94" s="14">
        <v>0</v>
      </c>
      <c r="K94" s="14">
        <v>2030529.6824012999</v>
      </c>
      <c r="L94" s="14">
        <v>2193234.3099998902</v>
      </c>
      <c r="M94" s="14">
        <v>0</v>
      </c>
      <c r="N94" s="14">
        <f t="shared" si="5"/>
        <v>2193234.3099998902</v>
      </c>
      <c r="O94" s="14">
        <v>121522</v>
      </c>
      <c r="P94" s="14">
        <f t="shared" si="6"/>
        <v>2314756.3099998902</v>
      </c>
      <c r="Q94" s="14">
        <f t="shared" si="7"/>
        <v>284226.62759859022</v>
      </c>
      <c r="R94" s="15">
        <f t="shared" si="8"/>
        <v>0.13997659333030013</v>
      </c>
      <c r="S94" s="15">
        <v>0.34665453747671698</v>
      </c>
      <c r="T94" s="16">
        <f t="shared" si="9"/>
        <v>0.3951780586951989</v>
      </c>
    </row>
    <row r="95" spans="1:20" x14ac:dyDescent="0.35">
      <c r="A95" s="8" t="s">
        <v>208</v>
      </c>
      <c r="B95" s="9" t="s">
        <v>209</v>
      </c>
      <c r="C95" s="10" t="s">
        <v>22</v>
      </c>
      <c r="D95" s="11" t="s">
        <v>23</v>
      </c>
      <c r="E95" s="12">
        <v>0.69390000000000795</v>
      </c>
      <c r="F95" s="13">
        <v>72361</v>
      </c>
      <c r="G95" s="14">
        <v>5758611.9231077302</v>
      </c>
      <c r="H95" s="14">
        <v>58830775.239999302</v>
      </c>
      <c r="I95" s="14">
        <v>1855022.43529898</v>
      </c>
      <c r="J95" s="14">
        <v>0</v>
      </c>
      <c r="K95" s="14">
        <v>1855022.43529898</v>
      </c>
      <c r="L95" s="14">
        <v>2730079.42999944</v>
      </c>
      <c r="M95" s="14">
        <v>0</v>
      </c>
      <c r="N95" s="14">
        <f t="shared" si="5"/>
        <v>2730079.42999944</v>
      </c>
      <c r="O95" s="14">
        <v>0</v>
      </c>
      <c r="P95" s="14">
        <f t="shared" si="6"/>
        <v>2730079.42999944</v>
      </c>
      <c r="Q95" s="14">
        <f t="shared" si="7"/>
        <v>875056.99470046</v>
      </c>
      <c r="R95" s="15">
        <f t="shared" si="8"/>
        <v>0.47172313285764883</v>
      </c>
      <c r="S95" s="15">
        <v>0.32213013484296199</v>
      </c>
      <c r="T95" s="16">
        <f t="shared" si="9"/>
        <v>0.47408637123894043</v>
      </c>
    </row>
    <row r="96" spans="1:20" x14ac:dyDescent="0.35">
      <c r="A96" s="8" t="s">
        <v>210</v>
      </c>
      <c r="B96" s="9" t="s">
        <v>211</v>
      </c>
      <c r="C96" s="10" t="s">
        <v>22</v>
      </c>
      <c r="D96" s="11" t="s">
        <v>23</v>
      </c>
      <c r="E96" s="12">
        <v>0.61825033293381804</v>
      </c>
      <c r="F96" s="13">
        <v>72223</v>
      </c>
      <c r="G96" s="14">
        <v>5308244.9578565601</v>
      </c>
      <c r="H96" s="14">
        <v>55215144.849995002</v>
      </c>
      <c r="I96" s="14">
        <v>1767714.1708995199</v>
      </c>
      <c r="J96" s="14">
        <v>0</v>
      </c>
      <c r="K96" s="14">
        <v>1767714.1708995199</v>
      </c>
      <c r="L96" s="14">
        <v>2585882.5300002201</v>
      </c>
      <c r="M96" s="14">
        <v>0</v>
      </c>
      <c r="N96" s="14">
        <f t="shared" si="5"/>
        <v>2585882.5300002201</v>
      </c>
      <c r="O96" s="14">
        <v>0</v>
      </c>
      <c r="P96" s="14">
        <f t="shared" si="6"/>
        <v>2585882.5300002201</v>
      </c>
      <c r="Q96" s="14">
        <f t="shared" si="7"/>
        <v>818168.35910070012</v>
      </c>
      <c r="R96" s="15">
        <f t="shared" si="8"/>
        <v>0.46283973538797085</v>
      </c>
      <c r="S96" s="15">
        <v>0.33301292327950799</v>
      </c>
      <c r="T96" s="16">
        <f t="shared" si="9"/>
        <v>0.48714453657096962</v>
      </c>
    </row>
    <row r="97" spans="1:20" x14ac:dyDescent="0.35">
      <c r="A97" s="8" t="s">
        <v>212</v>
      </c>
      <c r="B97" s="9" t="s">
        <v>213</v>
      </c>
      <c r="C97" s="10" t="s">
        <v>22</v>
      </c>
      <c r="D97" s="11" t="s">
        <v>23</v>
      </c>
      <c r="E97" s="12">
        <v>0.550672422857856</v>
      </c>
      <c r="F97" s="13">
        <v>68927</v>
      </c>
      <c r="G97" s="14">
        <v>4891433.72356709</v>
      </c>
      <c r="H97" s="14">
        <v>58242714.020003296</v>
      </c>
      <c r="I97" s="14">
        <v>1794107.0466008601</v>
      </c>
      <c r="J97" s="14">
        <v>0</v>
      </c>
      <c r="K97" s="14">
        <v>1794107.0466008601</v>
      </c>
      <c r="L97" s="14">
        <v>2468772.6599999899</v>
      </c>
      <c r="M97" s="14">
        <v>0</v>
      </c>
      <c r="N97" s="14">
        <f t="shared" si="5"/>
        <v>2468772.6599999899</v>
      </c>
      <c r="O97" s="14">
        <v>0</v>
      </c>
      <c r="P97" s="14">
        <f t="shared" si="6"/>
        <v>2468772.6599999899</v>
      </c>
      <c r="Q97" s="14">
        <f t="shared" si="7"/>
        <v>674665.61339912983</v>
      </c>
      <c r="R97" s="15">
        <f t="shared" si="8"/>
        <v>0.37604535062573918</v>
      </c>
      <c r="S97" s="15">
        <v>0.36678551688368899</v>
      </c>
      <c r="T97" s="16">
        <f t="shared" si="9"/>
        <v>0.50471350518465807</v>
      </c>
    </row>
    <row r="98" spans="1:20" x14ac:dyDescent="0.35">
      <c r="A98" s="8" t="s">
        <v>214</v>
      </c>
      <c r="B98" s="9" t="s">
        <v>215</v>
      </c>
      <c r="C98" s="10" t="s">
        <v>22</v>
      </c>
      <c r="D98" s="11" t="s">
        <v>23</v>
      </c>
      <c r="E98" s="12">
        <v>0.65227300145600298</v>
      </c>
      <c r="F98" s="13">
        <v>68785</v>
      </c>
      <c r="G98" s="14">
        <v>5533841.3041600604</v>
      </c>
      <c r="H98" s="14">
        <v>55198025.950012803</v>
      </c>
      <c r="I98" s="14">
        <v>1722128.5273014701</v>
      </c>
      <c r="J98" s="14">
        <v>169740.0079</v>
      </c>
      <c r="K98" s="14">
        <v>1892027.47730107</v>
      </c>
      <c r="L98" s="14">
        <v>2637822.0100001399</v>
      </c>
      <c r="M98" s="14">
        <v>0</v>
      </c>
      <c r="N98" s="14">
        <f t="shared" si="5"/>
        <v>2637822.0100001399</v>
      </c>
      <c r="O98" s="14">
        <v>0</v>
      </c>
      <c r="P98" s="14">
        <f t="shared" si="6"/>
        <v>2637822.0100001399</v>
      </c>
      <c r="Q98" s="14">
        <f t="shared" si="7"/>
        <v>745794.53269906994</v>
      </c>
      <c r="R98" s="15">
        <f t="shared" si="8"/>
        <v>0.39417743222362034</v>
      </c>
      <c r="S98" s="15">
        <v>0.34190128941333098</v>
      </c>
      <c r="T98" s="16">
        <f t="shared" si="9"/>
        <v>0.47667106174822171</v>
      </c>
    </row>
    <row r="99" spans="1:20" x14ac:dyDescent="0.35">
      <c r="A99" s="8" t="s">
        <v>216</v>
      </c>
      <c r="B99" s="9" t="s">
        <v>217</v>
      </c>
      <c r="C99" s="10" t="s">
        <v>22</v>
      </c>
      <c r="D99" s="11" t="s">
        <v>23</v>
      </c>
      <c r="E99" s="12">
        <v>0.75401109517381204</v>
      </c>
      <c r="F99" s="13">
        <v>66401</v>
      </c>
      <c r="G99" s="14">
        <v>5960185.16911525</v>
      </c>
      <c r="H99" s="14">
        <v>45560653.940004803</v>
      </c>
      <c r="I99" s="14">
        <v>2772011.7865997599</v>
      </c>
      <c r="J99" s="14">
        <v>0</v>
      </c>
      <c r="K99" s="14">
        <v>2772011.7865997599</v>
      </c>
      <c r="L99" s="14">
        <v>2480491.1599998302</v>
      </c>
      <c r="M99" s="14">
        <v>0</v>
      </c>
      <c r="N99" s="14">
        <f t="shared" si="5"/>
        <v>2480491.1599998302</v>
      </c>
      <c r="O99" s="14">
        <v>0</v>
      </c>
      <c r="P99" s="14">
        <f t="shared" si="6"/>
        <v>2480491.1599998302</v>
      </c>
      <c r="Q99" s="14">
        <f t="shared" si="7"/>
        <v>-291520.62659992976</v>
      </c>
      <c r="R99" s="15">
        <f t="shared" si="8"/>
        <v>-0.10516572404532178</v>
      </c>
      <c r="S99" s="15">
        <v>0.46508819909889498</v>
      </c>
      <c r="T99" s="16">
        <f t="shared" si="9"/>
        <v>0.41617686189572572</v>
      </c>
    </row>
    <row r="100" spans="1:20" x14ac:dyDescent="0.35">
      <c r="A100" s="8" t="s">
        <v>218</v>
      </c>
      <c r="B100" s="9" t="s">
        <v>219</v>
      </c>
      <c r="C100" s="10" t="s">
        <v>22</v>
      </c>
      <c r="D100" s="11" t="s">
        <v>23</v>
      </c>
      <c r="E100" s="12">
        <v>0.67964346323067304</v>
      </c>
      <c r="F100" s="13">
        <v>64980</v>
      </c>
      <c r="G100" s="14">
        <v>7546271.60441921</v>
      </c>
      <c r="H100" s="14">
        <v>108323866.599999</v>
      </c>
      <c r="I100" s="14">
        <v>2593739.31850036</v>
      </c>
      <c r="J100" s="14">
        <v>83537.452300000004</v>
      </c>
      <c r="K100" s="14">
        <v>2677563.5185015802</v>
      </c>
      <c r="L100" s="14">
        <v>2416944.2900000699</v>
      </c>
      <c r="M100" s="14">
        <v>0</v>
      </c>
      <c r="N100" s="14">
        <f t="shared" si="5"/>
        <v>2416944.2900000699</v>
      </c>
      <c r="O100" s="14">
        <v>114584</v>
      </c>
      <c r="P100" s="14">
        <f t="shared" si="6"/>
        <v>2531528.2900000699</v>
      </c>
      <c r="Q100" s="14">
        <f t="shared" si="7"/>
        <v>-146035.22850151034</v>
      </c>
      <c r="R100" s="15">
        <f t="shared" si="8"/>
        <v>-5.4540341430717829E-2</v>
      </c>
      <c r="S100" s="15">
        <v>0.35481939411424801</v>
      </c>
      <c r="T100" s="16">
        <f t="shared" si="9"/>
        <v>0.3354674232130167</v>
      </c>
    </row>
    <row r="101" spans="1:20" x14ac:dyDescent="0.35">
      <c r="A101" s="8" t="s">
        <v>220</v>
      </c>
      <c r="B101" s="9" t="s">
        <v>221</v>
      </c>
      <c r="C101" s="10" t="s">
        <v>22</v>
      </c>
      <c r="D101" s="11" t="s">
        <v>23</v>
      </c>
      <c r="E101" s="12">
        <v>0.72458727106227505</v>
      </c>
      <c r="F101" s="13">
        <v>64839</v>
      </c>
      <c r="G101" s="14">
        <v>6400319.8195728604</v>
      </c>
      <c r="H101" s="14">
        <v>44347353.460005298</v>
      </c>
      <c r="I101" s="14">
        <v>2895710.1246008901</v>
      </c>
      <c r="J101" s="14">
        <v>0</v>
      </c>
      <c r="K101" s="14">
        <v>2895710.1246008901</v>
      </c>
      <c r="L101" s="14">
        <v>2214534.7099998998</v>
      </c>
      <c r="M101" s="14">
        <v>0</v>
      </c>
      <c r="N101" s="14">
        <f t="shared" si="5"/>
        <v>2214534.7099998998</v>
      </c>
      <c r="O101" s="14">
        <v>6358</v>
      </c>
      <c r="P101" s="14">
        <f t="shared" si="6"/>
        <v>2220892.7099998998</v>
      </c>
      <c r="Q101" s="14">
        <f t="shared" si="7"/>
        <v>-674817.41460099025</v>
      </c>
      <c r="R101" s="15">
        <f t="shared" si="8"/>
        <v>-0.23304038925305032</v>
      </c>
      <c r="S101" s="15">
        <v>0.452432098118832</v>
      </c>
      <c r="T101" s="16">
        <f t="shared" si="9"/>
        <v>0.34699714586264474</v>
      </c>
    </row>
    <row r="102" spans="1:20" x14ac:dyDescent="0.35">
      <c r="A102" s="8" t="s">
        <v>222</v>
      </c>
      <c r="B102" s="9" t="s">
        <v>223</v>
      </c>
      <c r="C102" s="10" t="s">
        <v>22</v>
      </c>
      <c r="D102" s="11" t="s">
        <v>23</v>
      </c>
      <c r="E102" s="12">
        <v>0.65563812987013803</v>
      </c>
      <c r="F102" s="13">
        <v>64779</v>
      </c>
      <c r="G102" s="14">
        <v>4561684.0323375603</v>
      </c>
      <c r="H102" s="14">
        <v>63215797.610003099</v>
      </c>
      <c r="I102" s="14">
        <v>1960056.5269017899</v>
      </c>
      <c r="J102" s="14">
        <v>0</v>
      </c>
      <c r="K102" s="14">
        <v>1960056.5269017899</v>
      </c>
      <c r="L102" s="14">
        <v>2478498.0499999099</v>
      </c>
      <c r="M102" s="14">
        <v>0</v>
      </c>
      <c r="N102" s="14">
        <f t="shared" si="5"/>
        <v>2478498.0499999099</v>
      </c>
      <c r="O102" s="14">
        <v>0</v>
      </c>
      <c r="P102" s="14">
        <f t="shared" si="6"/>
        <v>2478498.0499999099</v>
      </c>
      <c r="Q102" s="14">
        <f t="shared" si="7"/>
        <v>518441.52309812</v>
      </c>
      <c r="R102" s="15">
        <f t="shared" si="8"/>
        <v>0.26450335282809773</v>
      </c>
      <c r="S102" s="15">
        <v>0.42967827517360702</v>
      </c>
      <c r="T102" s="16">
        <f t="shared" si="9"/>
        <v>0.54332961959442072</v>
      </c>
    </row>
    <row r="103" spans="1:20" x14ac:dyDescent="0.35">
      <c r="A103" s="8" t="s">
        <v>224</v>
      </c>
      <c r="B103" s="9" t="s">
        <v>225</v>
      </c>
      <c r="C103" s="10" t="s">
        <v>22</v>
      </c>
      <c r="D103" s="11" t="s">
        <v>23</v>
      </c>
      <c r="E103" s="12">
        <v>0.74008616562527796</v>
      </c>
      <c r="F103" s="13">
        <v>64753</v>
      </c>
      <c r="G103" s="14">
        <v>5879023.2568490598</v>
      </c>
      <c r="H103" s="14">
        <v>45370620.110000297</v>
      </c>
      <c r="I103" s="14">
        <v>2681347.8424009201</v>
      </c>
      <c r="J103" s="14">
        <v>0</v>
      </c>
      <c r="K103" s="14">
        <v>2681347.8424009201</v>
      </c>
      <c r="L103" s="14">
        <v>2332848.58000017</v>
      </c>
      <c r="M103" s="14">
        <v>0</v>
      </c>
      <c r="N103" s="14">
        <f t="shared" si="5"/>
        <v>2332848.58000017</v>
      </c>
      <c r="O103" s="14">
        <v>0</v>
      </c>
      <c r="P103" s="14">
        <f t="shared" si="6"/>
        <v>2332848.58000017</v>
      </c>
      <c r="Q103" s="14">
        <f t="shared" si="7"/>
        <v>-348499.26240075007</v>
      </c>
      <c r="R103" s="15">
        <f t="shared" si="8"/>
        <v>-0.12997167204113974</v>
      </c>
      <c r="S103" s="15">
        <v>0.456087299752923</v>
      </c>
      <c r="T103" s="16">
        <f t="shared" si="9"/>
        <v>0.3968088708073067</v>
      </c>
    </row>
    <row r="104" spans="1:20" x14ac:dyDescent="0.35">
      <c r="A104" s="8" t="s">
        <v>226</v>
      </c>
      <c r="B104" s="9" t="s">
        <v>227</v>
      </c>
      <c r="C104" s="10" t="s">
        <v>22</v>
      </c>
      <c r="D104" s="11" t="s">
        <v>23</v>
      </c>
      <c r="E104" s="12">
        <v>0.69356018140909703</v>
      </c>
      <c r="F104" s="13">
        <v>64163</v>
      </c>
      <c r="G104" s="14">
        <v>4181828.72596701</v>
      </c>
      <c r="H104" s="14">
        <v>44162380.160000101</v>
      </c>
      <c r="I104" s="14">
        <v>2592315.0222036298</v>
      </c>
      <c r="J104" s="14">
        <v>313264.75760000001</v>
      </c>
      <c r="K104" s="14">
        <v>2905430.4621991599</v>
      </c>
      <c r="L104" s="14">
        <v>4067541.6499998602</v>
      </c>
      <c r="M104" s="14">
        <v>0</v>
      </c>
      <c r="N104" s="14">
        <f t="shared" si="5"/>
        <v>4067541.6499998602</v>
      </c>
      <c r="O104" s="14">
        <v>0</v>
      </c>
      <c r="P104" s="14">
        <f t="shared" si="6"/>
        <v>4067541.6499998602</v>
      </c>
      <c r="Q104" s="14">
        <f t="shared" si="7"/>
        <v>1162111.1878007003</v>
      </c>
      <c r="R104" s="15">
        <f t="shared" si="8"/>
        <v>0.3999790058376006</v>
      </c>
      <c r="S104" s="15">
        <v>0.69477509783170399</v>
      </c>
      <c r="T104" s="16">
        <f t="shared" si="9"/>
        <v>0.97267055074315079</v>
      </c>
    </row>
    <row r="105" spans="1:20" x14ac:dyDescent="0.35">
      <c r="A105" s="8" t="s">
        <v>228</v>
      </c>
      <c r="B105" s="9" t="s">
        <v>229</v>
      </c>
      <c r="C105" s="10" t="s">
        <v>22</v>
      </c>
      <c r="D105" s="11" t="s">
        <v>23</v>
      </c>
      <c r="E105" s="12">
        <v>0.75611658823528105</v>
      </c>
      <c r="F105" s="13">
        <v>63578</v>
      </c>
      <c r="G105" s="14">
        <v>6428145.2606998999</v>
      </c>
      <c r="H105" s="14">
        <v>56037478.740000002</v>
      </c>
      <c r="I105" s="14">
        <v>2138375.0602995702</v>
      </c>
      <c r="J105" s="14">
        <v>0</v>
      </c>
      <c r="K105" s="14">
        <v>2138375.0602995702</v>
      </c>
      <c r="L105" s="14">
        <v>3202366.8400006699</v>
      </c>
      <c r="M105" s="14">
        <v>0</v>
      </c>
      <c r="N105" s="14">
        <f t="shared" si="5"/>
        <v>3202366.8400006699</v>
      </c>
      <c r="O105" s="14">
        <v>54084</v>
      </c>
      <c r="P105" s="14">
        <f t="shared" si="6"/>
        <v>3256450.8400006699</v>
      </c>
      <c r="Q105" s="14">
        <f t="shared" si="7"/>
        <v>1118075.7797010997</v>
      </c>
      <c r="R105" s="15">
        <f t="shared" si="8"/>
        <v>0.52286233620049127</v>
      </c>
      <c r="S105" s="15">
        <v>0.332658173326149</v>
      </c>
      <c r="T105" s="16">
        <f t="shared" si="9"/>
        <v>0.50659260298764719</v>
      </c>
    </row>
    <row r="106" spans="1:20" x14ac:dyDescent="0.35">
      <c r="A106" s="8" t="s">
        <v>230</v>
      </c>
      <c r="B106" s="9" t="s">
        <v>231</v>
      </c>
      <c r="C106" s="10" t="s">
        <v>22</v>
      </c>
      <c r="D106" s="11" t="s">
        <v>23</v>
      </c>
      <c r="E106" s="12">
        <v>0.95744999308151602</v>
      </c>
      <c r="F106" s="13">
        <v>60568</v>
      </c>
      <c r="G106" s="14">
        <v>4274968.1840149499</v>
      </c>
      <c r="H106" s="14">
        <v>73612321.919998899</v>
      </c>
      <c r="I106" s="14">
        <v>1879279.8965998299</v>
      </c>
      <c r="J106" s="14">
        <v>0</v>
      </c>
      <c r="K106" s="14">
        <v>1879279.8965998299</v>
      </c>
      <c r="L106" s="14">
        <v>3857394.7200007299</v>
      </c>
      <c r="M106" s="14">
        <v>0</v>
      </c>
      <c r="N106" s="14">
        <f t="shared" si="5"/>
        <v>3857394.7200007299</v>
      </c>
      <c r="O106" s="14">
        <v>0</v>
      </c>
      <c r="P106" s="14">
        <f t="shared" si="6"/>
        <v>3857394.7200007299</v>
      </c>
      <c r="Q106" s="14">
        <f t="shared" si="7"/>
        <v>1978114.8234009</v>
      </c>
      <c r="R106" s="15">
        <f t="shared" si="8"/>
        <v>1.0525919140517022</v>
      </c>
      <c r="S106" s="15">
        <v>0.439600908289067</v>
      </c>
      <c r="T106" s="16">
        <f t="shared" si="9"/>
        <v>0.90232126976392024</v>
      </c>
    </row>
    <row r="107" spans="1:20" x14ac:dyDescent="0.35">
      <c r="A107" s="8" t="s">
        <v>232</v>
      </c>
      <c r="B107" s="9" t="s">
        <v>233</v>
      </c>
      <c r="C107" s="10" t="s">
        <v>22</v>
      </c>
      <c r="D107" s="11" t="s">
        <v>23</v>
      </c>
      <c r="E107" s="12">
        <v>1.21193633299135</v>
      </c>
      <c r="F107" s="13">
        <v>58859</v>
      </c>
      <c r="G107" s="14">
        <v>5919279.90887638</v>
      </c>
      <c r="H107" s="14">
        <v>55269118.530002698</v>
      </c>
      <c r="I107" s="14">
        <v>2374135.63509956</v>
      </c>
      <c r="J107" s="14">
        <v>0</v>
      </c>
      <c r="K107" s="14">
        <v>2374135.63509956</v>
      </c>
      <c r="L107" s="14">
        <v>2311457.6100000101</v>
      </c>
      <c r="M107" s="14">
        <v>0</v>
      </c>
      <c r="N107" s="14">
        <f t="shared" si="5"/>
        <v>2311457.6100000101</v>
      </c>
      <c r="O107" s="14">
        <v>0</v>
      </c>
      <c r="P107" s="14">
        <f t="shared" si="6"/>
        <v>2311457.6100000101</v>
      </c>
      <c r="Q107" s="14">
        <f t="shared" si="7"/>
        <v>-62678.025099549908</v>
      </c>
      <c r="R107" s="15">
        <f t="shared" si="8"/>
        <v>-2.6400355638030549E-2</v>
      </c>
      <c r="S107" s="15">
        <v>0.40108521165545402</v>
      </c>
      <c r="T107" s="16">
        <f t="shared" si="9"/>
        <v>0.39049641942659535</v>
      </c>
    </row>
    <row r="108" spans="1:20" x14ac:dyDescent="0.35">
      <c r="A108" s="8" t="s">
        <v>234</v>
      </c>
      <c r="B108" s="9" t="s">
        <v>235</v>
      </c>
      <c r="C108" s="10" t="s">
        <v>22</v>
      </c>
      <c r="D108" s="11" t="s">
        <v>23</v>
      </c>
      <c r="E108" s="12">
        <v>0.66625831451448203</v>
      </c>
      <c r="F108" s="13">
        <v>57279</v>
      </c>
      <c r="G108" s="14">
        <v>4998799.4643548699</v>
      </c>
      <c r="H108" s="14">
        <v>39583855.8599988</v>
      </c>
      <c r="I108" s="14">
        <v>1859819.12379907</v>
      </c>
      <c r="J108" s="14">
        <v>0</v>
      </c>
      <c r="K108" s="14">
        <v>1859819.12379907</v>
      </c>
      <c r="L108" s="14">
        <v>1820682.53999994</v>
      </c>
      <c r="M108" s="14">
        <v>0</v>
      </c>
      <c r="N108" s="14">
        <f t="shared" si="5"/>
        <v>1820682.53999994</v>
      </c>
      <c r="O108" s="14">
        <v>0</v>
      </c>
      <c r="P108" s="14">
        <f t="shared" si="6"/>
        <v>1820682.53999994</v>
      </c>
      <c r="Q108" s="14">
        <f t="shared" si="7"/>
        <v>-39136.58379913005</v>
      </c>
      <c r="R108" s="15">
        <f t="shared" si="8"/>
        <v>-2.1043220439192701E-2</v>
      </c>
      <c r="S108" s="15">
        <v>0.372053157375276</v>
      </c>
      <c r="T108" s="16">
        <f t="shared" si="9"/>
        <v>0.36422396076953084</v>
      </c>
    </row>
    <row r="109" spans="1:20" x14ac:dyDescent="0.35">
      <c r="A109" s="8" t="s">
        <v>236</v>
      </c>
      <c r="B109" s="9" t="s">
        <v>237</v>
      </c>
      <c r="C109" s="10" t="s">
        <v>22</v>
      </c>
      <c r="D109" s="11" t="s">
        <v>23</v>
      </c>
      <c r="E109" s="12">
        <v>0.67581128054555495</v>
      </c>
      <c r="F109" s="13">
        <v>56606</v>
      </c>
      <c r="G109" s="14">
        <v>5985016.7375907004</v>
      </c>
      <c r="H109" s="14">
        <v>81936690.040000394</v>
      </c>
      <c r="I109" s="14">
        <v>1968129.2127993701</v>
      </c>
      <c r="J109" s="14">
        <v>0</v>
      </c>
      <c r="K109" s="14">
        <v>1968129.2127993701</v>
      </c>
      <c r="L109" s="14">
        <v>1998478.1499995899</v>
      </c>
      <c r="M109" s="14">
        <v>0</v>
      </c>
      <c r="N109" s="14">
        <f t="shared" si="5"/>
        <v>1998478.1499995899</v>
      </c>
      <c r="O109" s="14">
        <v>128505</v>
      </c>
      <c r="P109" s="14">
        <f t="shared" si="6"/>
        <v>2126983.1499995897</v>
      </c>
      <c r="Q109" s="14">
        <f t="shared" si="7"/>
        <v>158853.9372002196</v>
      </c>
      <c r="R109" s="15">
        <f t="shared" si="8"/>
        <v>8.0713164647494659E-2</v>
      </c>
      <c r="S109" s="15">
        <v>0.32884272493975603</v>
      </c>
      <c r="T109" s="16">
        <f t="shared" si="9"/>
        <v>0.35538466194094853</v>
      </c>
    </row>
    <row r="110" spans="1:20" x14ac:dyDescent="0.35">
      <c r="A110" s="8" t="s">
        <v>238</v>
      </c>
      <c r="B110" s="9" t="s">
        <v>239</v>
      </c>
      <c r="C110" s="10" t="s">
        <v>22</v>
      </c>
      <c r="D110" s="11" t="s">
        <v>23</v>
      </c>
      <c r="E110" s="12">
        <v>0.56106464255785504</v>
      </c>
      <c r="F110" s="13">
        <v>55942</v>
      </c>
      <c r="G110" s="14">
        <v>3584368.8967684102</v>
      </c>
      <c r="H110" s="14">
        <v>14727249.32</v>
      </c>
      <c r="I110" s="14">
        <v>2566914.8100008401</v>
      </c>
      <c r="J110" s="14">
        <v>349383.99339999998</v>
      </c>
      <c r="K110" s="14">
        <v>2916552.3100008802</v>
      </c>
      <c r="L110" s="14">
        <v>3627254.30000016</v>
      </c>
      <c r="M110" s="14">
        <v>0</v>
      </c>
      <c r="N110" s="14">
        <f t="shared" si="5"/>
        <v>3627254.30000016</v>
      </c>
      <c r="O110" s="14">
        <v>0</v>
      </c>
      <c r="P110" s="14">
        <f t="shared" si="6"/>
        <v>3627254.30000016</v>
      </c>
      <c r="Q110" s="14">
        <f t="shared" si="7"/>
        <v>710701.98999927985</v>
      </c>
      <c r="R110" s="15">
        <f t="shared" si="8"/>
        <v>0.24367880787266435</v>
      </c>
      <c r="S110" s="15">
        <v>0.81368642402582303</v>
      </c>
      <c r="T110" s="16">
        <f t="shared" si="9"/>
        <v>1.0119645618146096</v>
      </c>
    </row>
    <row r="111" spans="1:20" x14ac:dyDescent="0.35">
      <c r="A111" s="8" t="s">
        <v>240</v>
      </c>
      <c r="B111" s="9" t="s">
        <v>241</v>
      </c>
      <c r="C111" s="10" t="s">
        <v>22</v>
      </c>
      <c r="D111" s="11" t="s">
        <v>23</v>
      </c>
      <c r="E111" s="12">
        <v>0.71720111576009904</v>
      </c>
      <c r="F111" s="13">
        <v>55536</v>
      </c>
      <c r="G111" s="14">
        <v>9771523.8785163295</v>
      </c>
      <c r="H111" s="14">
        <v>70458631.950007901</v>
      </c>
      <c r="I111" s="14">
        <v>1526083.9961992099</v>
      </c>
      <c r="J111" s="14">
        <v>0</v>
      </c>
      <c r="K111" s="14">
        <v>1526083.9961992099</v>
      </c>
      <c r="L111" s="14">
        <v>2137579.52999976</v>
      </c>
      <c r="M111" s="14">
        <v>0</v>
      </c>
      <c r="N111" s="14">
        <f t="shared" si="5"/>
        <v>2137579.52999976</v>
      </c>
      <c r="O111" s="14">
        <v>0</v>
      </c>
      <c r="P111" s="14">
        <f t="shared" si="6"/>
        <v>2137579.52999976</v>
      </c>
      <c r="Q111" s="14">
        <f t="shared" si="7"/>
        <v>611495.53380055004</v>
      </c>
      <c r="R111" s="15">
        <f t="shared" si="8"/>
        <v>0.40069585640338989</v>
      </c>
      <c r="S111" s="15">
        <v>0.156176663453124</v>
      </c>
      <c r="T111" s="16">
        <f t="shared" si="9"/>
        <v>0.21875600536569756</v>
      </c>
    </row>
    <row r="112" spans="1:20" x14ac:dyDescent="0.35">
      <c r="A112" s="8" t="s">
        <v>242</v>
      </c>
      <c r="B112" s="9" t="s">
        <v>243</v>
      </c>
      <c r="C112" s="10" t="s">
        <v>22</v>
      </c>
      <c r="D112" s="11" t="s">
        <v>23</v>
      </c>
      <c r="E112" s="12">
        <v>0.61499110963123904</v>
      </c>
      <c r="F112" s="13">
        <v>54529</v>
      </c>
      <c r="G112" s="14">
        <v>5741869.9537855797</v>
      </c>
      <c r="H112" s="14">
        <v>28286765.7999999</v>
      </c>
      <c r="I112" s="14">
        <v>2281671.8635002798</v>
      </c>
      <c r="J112" s="14">
        <v>0</v>
      </c>
      <c r="K112" s="14">
        <v>2281671.8635002798</v>
      </c>
      <c r="L112" s="14">
        <v>2045473.8399997</v>
      </c>
      <c r="M112" s="14">
        <v>0</v>
      </c>
      <c r="N112" s="14">
        <f t="shared" si="5"/>
        <v>2045473.8399997</v>
      </c>
      <c r="O112" s="14">
        <v>0</v>
      </c>
      <c r="P112" s="14">
        <f t="shared" si="6"/>
        <v>2045473.8399997</v>
      </c>
      <c r="Q112" s="14">
        <f t="shared" si="7"/>
        <v>-236198.02350057987</v>
      </c>
      <c r="R112" s="15">
        <f t="shared" si="8"/>
        <v>-0.10351971608144911</v>
      </c>
      <c r="S112" s="15">
        <v>0.397374353976092</v>
      </c>
      <c r="T112" s="16">
        <f t="shared" si="9"/>
        <v>0.356238273674438</v>
      </c>
    </row>
    <row r="113" spans="1:20" x14ac:dyDescent="0.35">
      <c r="A113" s="8" t="s">
        <v>244</v>
      </c>
      <c r="B113" s="9" t="s">
        <v>245</v>
      </c>
      <c r="C113" s="10" t="s">
        <v>22</v>
      </c>
      <c r="D113" s="11" t="s">
        <v>23</v>
      </c>
      <c r="E113" s="12">
        <v>0.84885003642419199</v>
      </c>
      <c r="F113" s="13">
        <v>54334</v>
      </c>
      <c r="G113" s="14">
        <v>3499151.0068635</v>
      </c>
      <c r="H113" s="14">
        <v>44206593.320000403</v>
      </c>
      <c r="I113" s="14">
        <v>1050107.1960003499</v>
      </c>
      <c r="J113" s="14">
        <v>0</v>
      </c>
      <c r="K113" s="14">
        <v>1050107.1960003499</v>
      </c>
      <c r="L113" s="14">
        <v>2283453.5399999302</v>
      </c>
      <c r="M113" s="14">
        <v>0</v>
      </c>
      <c r="N113" s="14">
        <f t="shared" si="5"/>
        <v>2283453.5399999302</v>
      </c>
      <c r="O113" s="14">
        <v>0</v>
      </c>
      <c r="P113" s="14">
        <f t="shared" si="6"/>
        <v>2283453.5399999302</v>
      </c>
      <c r="Q113" s="14">
        <f t="shared" si="7"/>
        <v>1233346.3439995802</v>
      </c>
      <c r="R113" s="15">
        <f t="shared" si="8"/>
        <v>1.1744956597737373</v>
      </c>
      <c r="S113" s="15">
        <v>0.30010342335629098</v>
      </c>
      <c r="T113" s="16">
        <f t="shared" si="9"/>
        <v>0.65257359157149586</v>
      </c>
    </row>
    <row r="114" spans="1:20" x14ac:dyDescent="0.35">
      <c r="A114" s="8" t="s">
        <v>246</v>
      </c>
      <c r="B114" s="9" t="s">
        <v>247</v>
      </c>
      <c r="C114" s="10" t="s">
        <v>22</v>
      </c>
      <c r="D114" s="11" t="s">
        <v>23</v>
      </c>
      <c r="E114" s="12">
        <v>1.49773198544278</v>
      </c>
      <c r="F114" s="13">
        <v>54220</v>
      </c>
      <c r="G114" s="14">
        <v>8077539.0347187296</v>
      </c>
      <c r="H114" s="14">
        <v>64816518.720000997</v>
      </c>
      <c r="I114" s="14">
        <v>3748685.55710271</v>
      </c>
      <c r="J114" s="14">
        <v>742076.71790000005</v>
      </c>
      <c r="K114" s="14">
        <v>4490957.3571005696</v>
      </c>
      <c r="L114" s="14">
        <v>5071907.0099999197</v>
      </c>
      <c r="M114" s="14">
        <v>0</v>
      </c>
      <c r="N114" s="14">
        <f t="shared" si="5"/>
        <v>5071907.0099999197</v>
      </c>
      <c r="O114" s="14">
        <v>455057</v>
      </c>
      <c r="P114" s="14">
        <f t="shared" si="6"/>
        <v>5526964.0099999197</v>
      </c>
      <c r="Q114" s="14">
        <f t="shared" si="7"/>
        <v>1036006.65289935</v>
      </c>
      <c r="R114" s="15">
        <f t="shared" si="8"/>
        <v>0.23068726120530605</v>
      </c>
      <c r="S114" s="15">
        <v>0.55598089192730904</v>
      </c>
      <c r="T114" s="16">
        <f t="shared" si="9"/>
        <v>0.68423860116850255</v>
      </c>
    </row>
    <row r="115" spans="1:20" x14ac:dyDescent="0.35">
      <c r="A115" s="8" t="s">
        <v>248</v>
      </c>
      <c r="B115" s="9" t="s">
        <v>249</v>
      </c>
      <c r="C115" s="10" t="s">
        <v>22</v>
      </c>
      <c r="D115" s="11" t="s">
        <v>23</v>
      </c>
      <c r="E115" s="12">
        <v>0.606197174175376</v>
      </c>
      <c r="F115" s="13">
        <v>52744</v>
      </c>
      <c r="G115" s="14">
        <v>3469277.2088946798</v>
      </c>
      <c r="H115" s="14">
        <v>22640403.3699999</v>
      </c>
      <c r="I115" s="14">
        <v>2188985.6505994</v>
      </c>
      <c r="J115" s="14">
        <v>0</v>
      </c>
      <c r="K115" s="14">
        <v>2188985.6505994</v>
      </c>
      <c r="L115" s="14">
        <v>1677569.7599998701</v>
      </c>
      <c r="M115" s="14">
        <v>0</v>
      </c>
      <c r="N115" s="14">
        <f t="shared" si="5"/>
        <v>1677569.7599998701</v>
      </c>
      <c r="O115" s="14">
        <v>157759</v>
      </c>
      <c r="P115" s="14">
        <f t="shared" si="6"/>
        <v>1835328.7599998701</v>
      </c>
      <c r="Q115" s="14">
        <f t="shared" si="7"/>
        <v>-353656.89059952996</v>
      </c>
      <c r="R115" s="15">
        <f t="shared" si="8"/>
        <v>-0.16156199585076755</v>
      </c>
      <c r="S115" s="15">
        <v>0.63096302739578902</v>
      </c>
      <c r="T115" s="16">
        <f t="shared" si="9"/>
        <v>0.52902338138168281</v>
      </c>
    </row>
    <row r="116" spans="1:20" x14ac:dyDescent="0.35">
      <c r="A116" s="8" t="s">
        <v>250</v>
      </c>
      <c r="B116" s="9" t="s">
        <v>251</v>
      </c>
      <c r="C116" s="10" t="s">
        <v>22</v>
      </c>
      <c r="D116" s="11" t="s">
        <v>23</v>
      </c>
      <c r="E116" s="12">
        <v>0.50272449303803002</v>
      </c>
      <c r="F116" s="13">
        <v>51519</v>
      </c>
      <c r="G116" s="14">
        <v>2365425.0651773401</v>
      </c>
      <c r="H116" s="14">
        <v>18421504.119999699</v>
      </c>
      <c r="I116" s="14">
        <v>1668316.22679839</v>
      </c>
      <c r="J116" s="14">
        <v>222732.98639999999</v>
      </c>
      <c r="K116" s="14">
        <v>1890878.3067993999</v>
      </c>
      <c r="L116" s="14">
        <v>2247956.5799996802</v>
      </c>
      <c r="M116" s="14">
        <v>0</v>
      </c>
      <c r="N116" s="14">
        <f t="shared" si="5"/>
        <v>2247956.5799996802</v>
      </c>
      <c r="O116" s="14">
        <v>0</v>
      </c>
      <c r="P116" s="14">
        <f t="shared" si="6"/>
        <v>2247956.5799996802</v>
      </c>
      <c r="Q116" s="14">
        <f t="shared" si="7"/>
        <v>357078.27320028027</v>
      </c>
      <c r="R116" s="15">
        <f t="shared" si="8"/>
        <v>0.18884254577159423</v>
      </c>
      <c r="S116" s="15">
        <v>0.79938203692689702</v>
      </c>
      <c r="T116" s="16">
        <f t="shared" si="9"/>
        <v>0.95033937582425465</v>
      </c>
    </row>
    <row r="117" spans="1:20" x14ac:dyDescent="0.35">
      <c r="A117" s="8" t="s">
        <v>252</v>
      </c>
      <c r="B117" s="9" t="s">
        <v>253</v>
      </c>
      <c r="C117" s="10" t="s">
        <v>22</v>
      </c>
      <c r="D117" s="11" t="s">
        <v>23</v>
      </c>
      <c r="E117" s="12">
        <v>0.83129198018634398</v>
      </c>
      <c r="F117" s="13">
        <v>51291</v>
      </c>
      <c r="G117" s="14">
        <v>5452754.7593568703</v>
      </c>
      <c r="H117" s="14">
        <v>33247470.610004101</v>
      </c>
      <c r="I117" s="14">
        <v>2332164.3089995501</v>
      </c>
      <c r="J117" s="14">
        <v>0</v>
      </c>
      <c r="K117" s="14">
        <v>2332164.3089995501</v>
      </c>
      <c r="L117" s="14">
        <v>1968137.5899998699</v>
      </c>
      <c r="M117" s="14">
        <v>0</v>
      </c>
      <c r="N117" s="14">
        <f t="shared" si="5"/>
        <v>1968137.5899998699</v>
      </c>
      <c r="O117" s="14">
        <v>0</v>
      </c>
      <c r="P117" s="14">
        <f t="shared" si="6"/>
        <v>1968137.5899998699</v>
      </c>
      <c r="Q117" s="14">
        <f t="shared" si="7"/>
        <v>-364026.71899968013</v>
      </c>
      <c r="R117" s="15">
        <f t="shared" si="8"/>
        <v>-0.15608965354411072</v>
      </c>
      <c r="S117" s="15">
        <v>0.42770386931441901</v>
      </c>
      <c r="T117" s="16">
        <f t="shared" si="9"/>
        <v>0.3609437205336562</v>
      </c>
    </row>
    <row r="118" spans="1:20" x14ac:dyDescent="0.35">
      <c r="A118" s="8" t="s">
        <v>254</v>
      </c>
      <c r="B118" s="9" t="s">
        <v>255</v>
      </c>
      <c r="C118" s="10" t="s">
        <v>22</v>
      </c>
      <c r="D118" s="11" t="s">
        <v>23</v>
      </c>
      <c r="E118" s="12">
        <v>0.69467637713855201</v>
      </c>
      <c r="F118" s="13">
        <v>51203</v>
      </c>
      <c r="G118" s="14">
        <v>3405519.4313975801</v>
      </c>
      <c r="H118" s="14">
        <v>45785805.020000003</v>
      </c>
      <c r="I118" s="14">
        <v>1908901.1000004101</v>
      </c>
      <c r="J118" s="14">
        <v>38910.374799999998</v>
      </c>
      <c r="K118" s="14">
        <v>1947815.38000088</v>
      </c>
      <c r="L118" s="14">
        <v>2057442.22999984</v>
      </c>
      <c r="M118" s="14">
        <v>0</v>
      </c>
      <c r="N118" s="14">
        <f t="shared" si="5"/>
        <v>2057442.22999984</v>
      </c>
      <c r="O118" s="14">
        <v>140972</v>
      </c>
      <c r="P118" s="14">
        <f t="shared" si="6"/>
        <v>2198414.2299998403</v>
      </c>
      <c r="Q118" s="14">
        <f t="shared" si="7"/>
        <v>250598.84999896027</v>
      </c>
      <c r="R118" s="15">
        <f t="shared" si="8"/>
        <v>0.12865636680558865</v>
      </c>
      <c r="S118" s="15">
        <v>0.57195838086923401</v>
      </c>
      <c r="T118" s="16">
        <f t="shared" si="9"/>
        <v>0.64554446811587862</v>
      </c>
    </row>
    <row r="119" spans="1:20" x14ac:dyDescent="0.35">
      <c r="A119" s="8" t="s">
        <v>256</v>
      </c>
      <c r="B119" s="9" t="s">
        <v>257</v>
      </c>
      <c r="C119" s="10" t="s">
        <v>22</v>
      </c>
      <c r="D119" s="11" t="s">
        <v>23</v>
      </c>
      <c r="E119" s="12">
        <v>0.72027577780170404</v>
      </c>
      <c r="F119" s="13">
        <v>51168</v>
      </c>
      <c r="G119" s="14">
        <v>4111013.0168854301</v>
      </c>
      <c r="H119" s="14">
        <v>39186154.129997604</v>
      </c>
      <c r="I119" s="14">
        <v>1592678.06890034</v>
      </c>
      <c r="J119" s="14">
        <v>0</v>
      </c>
      <c r="K119" s="14">
        <v>1592678.06890034</v>
      </c>
      <c r="L119" s="14">
        <v>1871085.0099996999</v>
      </c>
      <c r="M119" s="14">
        <v>0</v>
      </c>
      <c r="N119" s="14">
        <f t="shared" si="5"/>
        <v>1871085.0099996999</v>
      </c>
      <c r="O119" s="14">
        <v>0</v>
      </c>
      <c r="P119" s="14">
        <f t="shared" si="6"/>
        <v>1871085.0099996999</v>
      </c>
      <c r="Q119" s="14">
        <f t="shared" si="7"/>
        <v>278406.94109935989</v>
      </c>
      <c r="R119" s="15">
        <f t="shared" si="8"/>
        <v>0.1748042787401381</v>
      </c>
      <c r="S119" s="15">
        <v>0.38741742299492399</v>
      </c>
      <c r="T119" s="16">
        <f t="shared" si="9"/>
        <v>0.4551396461929143</v>
      </c>
    </row>
    <row r="120" spans="1:20" x14ac:dyDescent="0.35">
      <c r="A120" s="8" t="s">
        <v>258</v>
      </c>
      <c r="B120" s="9" t="s">
        <v>259</v>
      </c>
      <c r="C120" s="10" t="s">
        <v>22</v>
      </c>
      <c r="D120" s="11" t="s">
        <v>23</v>
      </c>
      <c r="E120" s="12">
        <v>0.70822846290449903</v>
      </c>
      <c r="F120" s="13">
        <v>50887</v>
      </c>
      <c r="G120" s="14">
        <v>5253976.14702716</v>
      </c>
      <c r="H120" s="14">
        <v>51330094.649988398</v>
      </c>
      <c r="I120" s="14">
        <v>2093741.4115995001</v>
      </c>
      <c r="J120" s="14">
        <v>0</v>
      </c>
      <c r="K120" s="14">
        <v>2093741.4115995001</v>
      </c>
      <c r="L120" s="14">
        <v>2010311.93999967</v>
      </c>
      <c r="M120" s="14">
        <v>0</v>
      </c>
      <c r="N120" s="14">
        <f t="shared" si="5"/>
        <v>2010311.93999967</v>
      </c>
      <c r="O120" s="14">
        <v>0</v>
      </c>
      <c r="P120" s="14">
        <f t="shared" si="6"/>
        <v>2010311.93999967</v>
      </c>
      <c r="Q120" s="14">
        <f t="shared" si="7"/>
        <v>-83429.471599830082</v>
      </c>
      <c r="R120" s="15">
        <f t="shared" si="8"/>
        <v>-3.9847075258493687E-2</v>
      </c>
      <c r="S120" s="15">
        <v>0.39850607482947698</v>
      </c>
      <c r="T120" s="16">
        <f t="shared" si="9"/>
        <v>0.38262677327478128</v>
      </c>
    </row>
    <row r="121" spans="1:20" x14ac:dyDescent="0.35">
      <c r="A121" s="8" t="s">
        <v>260</v>
      </c>
      <c r="B121" s="9" t="s">
        <v>261</v>
      </c>
      <c r="C121" s="10" t="s">
        <v>22</v>
      </c>
      <c r="D121" s="11" t="s">
        <v>23</v>
      </c>
      <c r="E121" s="12">
        <v>0.51777426920192904</v>
      </c>
      <c r="F121" s="13">
        <v>49738</v>
      </c>
      <c r="G121" s="14">
        <v>3999142.0803094399</v>
      </c>
      <c r="H121" s="14">
        <v>44581642.589996897</v>
      </c>
      <c r="I121" s="14">
        <v>1614632.4551008099</v>
      </c>
      <c r="J121" s="14">
        <v>0</v>
      </c>
      <c r="K121" s="14">
        <v>1614632.4551008099</v>
      </c>
      <c r="L121" s="14">
        <v>1729076.7</v>
      </c>
      <c r="M121" s="14">
        <v>0</v>
      </c>
      <c r="N121" s="14">
        <f t="shared" si="5"/>
        <v>1729076.7</v>
      </c>
      <c r="O121" s="14">
        <v>0</v>
      </c>
      <c r="P121" s="14">
        <f t="shared" si="6"/>
        <v>1729076.7</v>
      </c>
      <c r="Q121" s="14">
        <f t="shared" si="7"/>
        <v>114444.24489919003</v>
      </c>
      <c r="R121" s="15">
        <f t="shared" si="8"/>
        <v>7.0879440418559328E-2</v>
      </c>
      <c r="S121" s="15">
        <v>0.403744708909137</v>
      </c>
      <c r="T121" s="16">
        <f t="shared" si="9"/>
        <v>0.43236190794856927</v>
      </c>
    </row>
    <row r="122" spans="1:20" x14ac:dyDescent="0.35">
      <c r="A122" s="8" t="s">
        <v>262</v>
      </c>
      <c r="B122" s="9" t="s">
        <v>263</v>
      </c>
      <c r="C122" s="10" t="s">
        <v>22</v>
      </c>
      <c r="D122" s="11" t="s">
        <v>23</v>
      </c>
      <c r="E122" s="12">
        <v>1.3841496890696099</v>
      </c>
      <c r="F122" s="13">
        <v>49103</v>
      </c>
      <c r="G122" s="14">
        <v>10588087.2861042</v>
      </c>
      <c r="H122" s="14">
        <v>52165615.329999998</v>
      </c>
      <c r="I122" s="14">
        <v>4106673.1591010299</v>
      </c>
      <c r="J122" s="14"/>
      <c r="K122" s="14">
        <v>4106673.1591010299</v>
      </c>
      <c r="L122" s="14">
        <v>3248867.1200002199</v>
      </c>
      <c r="M122" s="14">
        <v>0</v>
      </c>
      <c r="N122" s="14">
        <f t="shared" si="5"/>
        <v>3248867.1200002199</v>
      </c>
      <c r="O122" s="14">
        <v>0</v>
      </c>
      <c r="P122" s="14">
        <f t="shared" si="6"/>
        <v>3248867.1200002199</v>
      </c>
      <c r="Q122" s="14">
        <f t="shared" si="7"/>
        <v>-857806.03910080995</v>
      </c>
      <c r="R122" s="15">
        <f t="shared" si="8"/>
        <v>-0.20888101045971424</v>
      </c>
      <c r="S122" s="15">
        <v>0.387857886711098</v>
      </c>
      <c r="T122" s="16">
        <f t="shared" si="9"/>
        <v>0.30684173942011522</v>
      </c>
    </row>
    <row r="123" spans="1:20" x14ac:dyDescent="0.35">
      <c r="A123" s="8" t="s">
        <v>264</v>
      </c>
      <c r="B123" s="9" t="s">
        <v>265</v>
      </c>
      <c r="C123" s="10" t="s">
        <v>22</v>
      </c>
      <c r="D123" s="11" t="s">
        <v>23</v>
      </c>
      <c r="E123" s="12">
        <v>0.83009739310645803</v>
      </c>
      <c r="F123" s="13">
        <v>49064</v>
      </c>
      <c r="G123" s="14">
        <v>4604002.3853794504</v>
      </c>
      <c r="H123" s="14">
        <v>55095475.510000497</v>
      </c>
      <c r="I123" s="14">
        <v>1281305.70940057</v>
      </c>
      <c r="J123" s="14">
        <v>0</v>
      </c>
      <c r="K123" s="14">
        <v>1281305.70940057</v>
      </c>
      <c r="L123" s="14">
        <v>2120302.4199999101</v>
      </c>
      <c r="M123" s="14">
        <v>0</v>
      </c>
      <c r="N123" s="14">
        <f t="shared" si="5"/>
        <v>2120302.4199999101</v>
      </c>
      <c r="O123" s="14">
        <v>0</v>
      </c>
      <c r="P123" s="14">
        <f t="shared" si="6"/>
        <v>2120302.4199999101</v>
      </c>
      <c r="Q123" s="14">
        <f t="shared" si="7"/>
        <v>838996.71059934003</v>
      </c>
      <c r="R123" s="15">
        <f t="shared" si="8"/>
        <v>0.65479822999606063</v>
      </c>
      <c r="S123" s="15">
        <v>0.27830257288082799</v>
      </c>
      <c r="T123" s="16">
        <f t="shared" si="9"/>
        <v>0.4605346050065437</v>
      </c>
    </row>
    <row r="124" spans="1:20" x14ac:dyDescent="0.35">
      <c r="A124" s="8" t="s">
        <v>266</v>
      </c>
      <c r="B124" s="9" t="s">
        <v>267</v>
      </c>
      <c r="C124" s="10" t="s">
        <v>22</v>
      </c>
      <c r="D124" s="11" t="s">
        <v>23</v>
      </c>
      <c r="E124" s="12">
        <v>0.64482034452682302</v>
      </c>
      <c r="F124" s="13">
        <v>48907</v>
      </c>
      <c r="G124" s="14">
        <v>3934776.97128584</v>
      </c>
      <c r="H124" s="14">
        <v>45935526.1700041</v>
      </c>
      <c r="I124" s="14">
        <v>1428128.7929004401</v>
      </c>
      <c r="J124" s="14">
        <v>0</v>
      </c>
      <c r="K124" s="14">
        <v>1428128.7929004401</v>
      </c>
      <c r="L124" s="14">
        <v>1658703.94999967</v>
      </c>
      <c r="M124" s="14">
        <v>0</v>
      </c>
      <c r="N124" s="14">
        <f t="shared" si="5"/>
        <v>1658703.94999967</v>
      </c>
      <c r="O124" s="14">
        <v>0</v>
      </c>
      <c r="P124" s="14">
        <f t="shared" si="6"/>
        <v>1658703.94999967</v>
      </c>
      <c r="Q124" s="14">
        <f t="shared" si="7"/>
        <v>230575.15709922998</v>
      </c>
      <c r="R124" s="15">
        <f t="shared" si="8"/>
        <v>0.16145263525633868</v>
      </c>
      <c r="S124" s="15">
        <v>0.36295037897249499</v>
      </c>
      <c r="T124" s="16">
        <f t="shared" si="9"/>
        <v>0.42154967412489064</v>
      </c>
    </row>
    <row r="125" spans="1:20" x14ac:dyDescent="0.35">
      <c r="A125" s="8" t="s">
        <v>268</v>
      </c>
      <c r="B125" s="9" t="s">
        <v>269</v>
      </c>
      <c r="C125" s="10" t="s">
        <v>22</v>
      </c>
      <c r="D125" s="11" t="s">
        <v>23</v>
      </c>
      <c r="E125" s="12">
        <v>0.76718914427157503</v>
      </c>
      <c r="F125" s="13">
        <v>48485</v>
      </c>
      <c r="G125" s="14">
        <v>5184284.0179786896</v>
      </c>
      <c r="H125" s="14">
        <v>37928204.099999897</v>
      </c>
      <c r="I125" s="14">
        <v>1806685.7914009099</v>
      </c>
      <c r="J125" s="14">
        <v>0</v>
      </c>
      <c r="K125" s="14">
        <v>1806685.7914009099</v>
      </c>
      <c r="L125" s="14">
        <v>1825949.4199999401</v>
      </c>
      <c r="M125" s="14">
        <v>0</v>
      </c>
      <c r="N125" s="14">
        <f t="shared" si="5"/>
        <v>1825949.4199999401</v>
      </c>
      <c r="O125" s="14">
        <v>0</v>
      </c>
      <c r="P125" s="14">
        <f t="shared" si="6"/>
        <v>1825949.4199999401</v>
      </c>
      <c r="Q125" s="14">
        <f t="shared" si="7"/>
        <v>19263.628599030199</v>
      </c>
      <c r="R125" s="15">
        <f t="shared" si="8"/>
        <v>1.066241218629008E-2</v>
      </c>
      <c r="S125" s="15">
        <v>0.348492826615105</v>
      </c>
      <c r="T125" s="16">
        <f t="shared" si="9"/>
        <v>0.35220860077644106</v>
      </c>
    </row>
    <row r="126" spans="1:20" x14ac:dyDescent="0.35">
      <c r="A126" s="8" t="s">
        <v>270</v>
      </c>
      <c r="B126" s="9" t="s">
        <v>271</v>
      </c>
      <c r="C126" s="10" t="s">
        <v>22</v>
      </c>
      <c r="D126" s="11" t="s">
        <v>23</v>
      </c>
      <c r="E126" s="12">
        <v>0.64008624845487805</v>
      </c>
      <c r="F126" s="13">
        <v>46925</v>
      </c>
      <c r="G126" s="14">
        <v>4037111.4918078198</v>
      </c>
      <c r="H126" s="14">
        <v>44634354.629999503</v>
      </c>
      <c r="I126" s="14">
        <v>1835514.6392005601</v>
      </c>
      <c r="J126" s="14">
        <v>0</v>
      </c>
      <c r="K126" s="14">
        <v>1835514.6392005601</v>
      </c>
      <c r="L126" s="14">
        <v>1732917.6099998599</v>
      </c>
      <c r="M126" s="14">
        <v>0</v>
      </c>
      <c r="N126" s="14">
        <f t="shared" si="5"/>
        <v>1732917.6099998599</v>
      </c>
      <c r="O126" s="14">
        <v>0</v>
      </c>
      <c r="P126" s="14">
        <f t="shared" si="6"/>
        <v>1732917.6099998599</v>
      </c>
      <c r="Q126" s="14">
        <f t="shared" si="7"/>
        <v>-102597.02920070011</v>
      </c>
      <c r="R126" s="15">
        <f t="shared" si="8"/>
        <v>-5.5895511269463488E-2</v>
      </c>
      <c r="S126" s="15">
        <v>0.45466037857146602</v>
      </c>
      <c r="T126" s="16">
        <f t="shared" si="9"/>
        <v>0.42924690425724626</v>
      </c>
    </row>
    <row r="127" spans="1:20" x14ac:dyDescent="0.35">
      <c r="A127" s="8" t="s">
        <v>272</v>
      </c>
      <c r="B127" s="9" t="s">
        <v>273</v>
      </c>
      <c r="C127" s="10" t="s">
        <v>22</v>
      </c>
      <c r="D127" s="11" t="s">
        <v>23</v>
      </c>
      <c r="E127" s="12">
        <v>0.59898056636402996</v>
      </c>
      <c r="F127" s="13">
        <v>46808</v>
      </c>
      <c r="G127" s="14">
        <v>4401296.4166023098</v>
      </c>
      <c r="H127" s="14">
        <v>15990848.689999999</v>
      </c>
      <c r="I127" s="14">
        <v>2090887.8930007601</v>
      </c>
      <c r="J127" s="14">
        <v>0</v>
      </c>
      <c r="K127" s="14">
        <v>2090887.8930007601</v>
      </c>
      <c r="L127" s="14">
        <v>1543615.22999983</v>
      </c>
      <c r="M127" s="14">
        <v>0</v>
      </c>
      <c r="N127" s="14">
        <f t="shared" si="5"/>
        <v>1543615.22999983</v>
      </c>
      <c r="O127" s="14">
        <v>0</v>
      </c>
      <c r="P127" s="14">
        <f t="shared" si="6"/>
        <v>1543615.22999983</v>
      </c>
      <c r="Q127" s="14">
        <f t="shared" si="7"/>
        <v>-547272.6630009301</v>
      </c>
      <c r="R127" s="15">
        <f t="shared" si="8"/>
        <v>-0.26174175326803673</v>
      </c>
      <c r="S127" s="15">
        <v>0.475061821583669</v>
      </c>
      <c r="T127" s="16">
        <f t="shared" si="9"/>
        <v>0.35071830749165089</v>
      </c>
    </row>
    <row r="128" spans="1:20" x14ac:dyDescent="0.35">
      <c r="A128" s="8" t="s">
        <v>274</v>
      </c>
      <c r="B128" s="9" t="s">
        <v>275</v>
      </c>
      <c r="C128" s="10" t="s">
        <v>22</v>
      </c>
      <c r="D128" s="11" t="s">
        <v>23</v>
      </c>
      <c r="E128" s="12">
        <v>0.73065955368345703</v>
      </c>
      <c r="F128" s="13">
        <v>46621</v>
      </c>
      <c r="G128" s="14">
        <v>5316304.8274478903</v>
      </c>
      <c r="H128" s="14">
        <v>32653193.7199977</v>
      </c>
      <c r="I128" s="14">
        <v>1908587.5299996501</v>
      </c>
      <c r="J128" s="14">
        <v>225819.13029999999</v>
      </c>
      <c r="K128" s="14">
        <v>2134233.1699991701</v>
      </c>
      <c r="L128" s="14">
        <v>3351233.1399997598</v>
      </c>
      <c r="M128" s="14">
        <v>0</v>
      </c>
      <c r="N128" s="14">
        <f t="shared" si="5"/>
        <v>3351233.1399997598</v>
      </c>
      <c r="O128" s="14">
        <v>0</v>
      </c>
      <c r="P128" s="14">
        <f t="shared" si="6"/>
        <v>3351233.1399997598</v>
      </c>
      <c r="Q128" s="14">
        <f t="shared" si="7"/>
        <v>1216999.9700005897</v>
      </c>
      <c r="R128" s="15">
        <f t="shared" si="8"/>
        <v>0.57022821456807504</v>
      </c>
      <c r="S128" s="15">
        <v>0.40145048850099901</v>
      </c>
      <c r="T128" s="16">
        <f t="shared" si="9"/>
        <v>0.63036888379640388</v>
      </c>
    </row>
    <row r="129" spans="1:20" x14ac:dyDescent="0.35">
      <c r="A129" s="8" t="s">
        <v>276</v>
      </c>
      <c r="B129" s="9" t="s">
        <v>277</v>
      </c>
      <c r="C129" s="10" t="s">
        <v>22</v>
      </c>
      <c r="D129" s="11" t="s">
        <v>23</v>
      </c>
      <c r="E129" s="12">
        <v>0.64622021168786503</v>
      </c>
      <c r="F129" s="13">
        <v>45883</v>
      </c>
      <c r="G129" s="14">
        <v>4666514.9036001703</v>
      </c>
      <c r="H129" s="14">
        <v>12992909.789999699</v>
      </c>
      <c r="I129" s="14">
        <v>3346602.7700019302</v>
      </c>
      <c r="J129" s="14">
        <v>150660.99220000001</v>
      </c>
      <c r="K129" s="14">
        <v>3497099.0100015602</v>
      </c>
      <c r="L129" s="14">
        <v>2389927.7800000301</v>
      </c>
      <c r="M129" s="14">
        <v>0</v>
      </c>
      <c r="N129" s="14">
        <f t="shared" si="5"/>
        <v>2389927.7800000301</v>
      </c>
      <c r="O129" s="14">
        <v>0</v>
      </c>
      <c r="P129" s="14">
        <f t="shared" si="6"/>
        <v>2389927.7800000301</v>
      </c>
      <c r="Q129" s="14">
        <f t="shared" si="7"/>
        <v>-1107171.2300015301</v>
      </c>
      <c r="R129" s="15">
        <f t="shared" si="8"/>
        <v>-0.31659704996486104</v>
      </c>
      <c r="S129" s="15">
        <v>0.74940273035527605</v>
      </c>
      <c r="T129" s="16">
        <f t="shared" si="9"/>
        <v>0.51214403668918407</v>
      </c>
    </row>
    <row r="130" spans="1:20" x14ac:dyDescent="0.35">
      <c r="A130" s="8" t="s">
        <v>278</v>
      </c>
      <c r="B130" s="9" t="s">
        <v>279</v>
      </c>
      <c r="C130" s="10" t="s">
        <v>22</v>
      </c>
      <c r="D130" s="11" t="s">
        <v>23</v>
      </c>
      <c r="E130" s="12">
        <v>0.68745338838642001</v>
      </c>
      <c r="F130" s="13">
        <v>44527</v>
      </c>
      <c r="G130" s="14">
        <v>3066351.1143400501</v>
      </c>
      <c r="H130" s="14">
        <v>42308261.770000003</v>
      </c>
      <c r="I130" s="14">
        <v>1079924.6913002499</v>
      </c>
      <c r="J130" s="14">
        <v>0</v>
      </c>
      <c r="K130" s="14">
        <v>1079924.6913002499</v>
      </c>
      <c r="L130" s="14">
        <v>1470762.8499998699</v>
      </c>
      <c r="M130" s="14">
        <v>0</v>
      </c>
      <c r="N130" s="14">
        <f t="shared" si="5"/>
        <v>1470762.8499998699</v>
      </c>
      <c r="O130" s="14">
        <v>79693</v>
      </c>
      <c r="P130" s="14">
        <f t="shared" si="6"/>
        <v>1550455.8499998699</v>
      </c>
      <c r="Q130" s="14">
        <f t="shared" si="7"/>
        <v>470531.15869962005</v>
      </c>
      <c r="R130" s="15">
        <f t="shared" si="8"/>
        <v>0.43570738079253618</v>
      </c>
      <c r="S130" s="15">
        <v>0.35218559487525403</v>
      </c>
      <c r="T130" s="16">
        <f t="shared" si="9"/>
        <v>0.50563545797121279</v>
      </c>
    </row>
    <row r="131" spans="1:20" x14ac:dyDescent="0.35">
      <c r="A131" s="8" t="s">
        <v>280</v>
      </c>
      <c r="B131" s="9" t="s">
        <v>281</v>
      </c>
      <c r="C131" s="10" t="s">
        <v>22</v>
      </c>
      <c r="D131" s="11" t="s">
        <v>23</v>
      </c>
      <c r="E131" s="12">
        <v>1.0256096171556399</v>
      </c>
      <c r="F131" s="13">
        <v>44495</v>
      </c>
      <c r="G131" s="14">
        <v>3761024.8610105598</v>
      </c>
      <c r="H131" s="14">
        <v>19074676.7500012</v>
      </c>
      <c r="I131" s="14">
        <v>1647510.52319766</v>
      </c>
      <c r="J131" s="14">
        <v>339013.37180000002</v>
      </c>
      <c r="K131" s="14">
        <v>1986562.4232007901</v>
      </c>
      <c r="L131" s="14">
        <v>2180392.1899997699</v>
      </c>
      <c r="M131" s="14">
        <v>0</v>
      </c>
      <c r="N131" s="14">
        <f t="shared" ref="N131:N194" si="10">L131+M131</f>
        <v>2180392.1899997699</v>
      </c>
      <c r="O131" s="14">
        <v>0</v>
      </c>
      <c r="P131" s="14">
        <f t="shared" ref="P131:P194" si="11">N131+O131</f>
        <v>2180392.1899997699</v>
      </c>
      <c r="Q131" s="14">
        <f t="shared" ref="Q131:Q194" si="12">P131-K131</f>
        <v>193829.76679897984</v>
      </c>
      <c r="R131" s="15">
        <f t="shared" ref="R131:R194" si="13">Q131/K131</f>
        <v>9.7570438530029849E-2</v>
      </c>
      <c r="S131" s="15">
        <v>0.52819709962433403</v>
      </c>
      <c r="T131" s="16">
        <f t="shared" ref="T131:T194" si="14">P131/G131</f>
        <v>0.57973352226496966</v>
      </c>
    </row>
    <row r="132" spans="1:20" x14ac:dyDescent="0.35">
      <c r="A132" s="8" t="s">
        <v>282</v>
      </c>
      <c r="B132" s="9" t="s">
        <v>283</v>
      </c>
      <c r="C132" s="10" t="s">
        <v>22</v>
      </c>
      <c r="D132" s="11" t="s">
        <v>23</v>
      </c>
      <c r="E132" s="12">
        <v>0.63883213780691295</v>
      </c>
      <c r="F132" s="13">
        <v>44412</v>
      </c>
      <c r="G132" s="14">
        <v>4695272.3339306498</v>
      </c>
      <c r="H132" s="14">
        <v>65188043.769997001</v>
      </c>
      <c r="I132" s="14">
        <v>1401622.14530059</v>
      </c>
      <c r="J132" s="14">
        <v>20590.850999999999</v>
      </c>
      <c r="K132" s="14">
        <v>1422051.66530077</v>
      </c>
      <c r="L132" s="14">
        <v>1372322.3999999</v>
      </c>
      <c r="M132" s="14">
        <v>0</v>
      </c>
      <c r="N132" s="14">
        <f t="shared" si="10"/>
        <v>1372322.3999999</v>
      </c>
      <c r="O132" s="14">
        <v>117958</v>
      </c>
      <c r="P132" s="14">
        <f t="shared" si="11"/>
        <v>1490280.3999999</v>
      </c>
      <c r="Q132" s="14">
        <f t="shared" si="12"/>
        <v>68228.734699130058</v>
      </c>
      <c r="R132" s="15">
        <f t="shared" si="13"/>
        <v>4.7979082872983657E-2</v>
      </c>
      <c r="S132" s="15">
        <v>0.30286883574872397</v>
      </c>
      <c r="T132" s="16">
        <f t="shared" si="14"/>
        <v>0.31740020471875613</v>
      </c>
    </row>
    <row r="133" spans="1:20" x14ac:dyDescent="0.35">
      <c r="A133" s="8" t="s">
        <v>284</v>
      </c>
      <c r="B133" s="9" t="s">
        <v>285</v>
      </c>
      <c r="C133" s="10" t="s">
        <v>22</v>
      </c>
      <c r="D133" s="11" t="s">
        <v>23</v>
      </c>
      <c r="E133" s="12">
        <v>0.55767975716763596</v>
      </c>
      <c r="F133" s="13">
        <v>43989</v>
      </c>
      <c r="G133" s="14">
        <v>6290742.4031106504</v>
      </c>
      <c r="H133" s="14">
        <v>31451158.43</v>
      </c>
      <c r="I133" s="14">
        <v>2518430.1438010898</v>
      </c>
      <c r="J133" s="14">
        <v>0</v>
      </c>
      <c r="K133" s="14">
        <v>2518430.1438010898</v>
      </c>
      <c r="L133" s="14">
        <v>1531205.6299999701</v>
      </c>
      <c r="M133" s="14">
        <v>0</v>
      </c>
      <c r="N133" s="14">
        <f t="shared" si="10"/>
        <v>1531205.6299999701</v>
      </c>
      <c r="O133" s="14">
        <v>0</v>
      </c>
      <c r="P133" s="14">
        <f t="shared" si="11"/>
        <v>1531205.6299999701</v>
      </c>
      <c r="Q133" s="14">
        <f t="shared" si="12"/>
        <v>-987224.51380111976</v>
      </c>
      <c r="R133" s="15">
        <f t="shared" si="13"/>
        <v>-0.39199995927268116</v>
      </c>
      <c r="S133" s="15">
        <v>0.40033909869775802</v>
      </c>
      <c r="T133" s="16">
        <f t="shared" si="14"/>
        <v>0.24340618831297536</v>
      </c>
    </row>
    <row r="134" spans="1:20" x14ac:dyDescent="0.35">
      <c r="A134" s="8" t="s">
        <v>286</v>
      </c>
      <c r="B134" s="9" t="s">
        <v>287</v>
      </c>
      <c r="C134" s="10" t="s">
        <v>22</v>
      </c>
      <c r="D134" s="11" t="s">
        <v>23</v>
      </c>
      <c r="E134" s="12">
        <v>0.74895053411815704</v>
      </c>
      <c r="F134" s="13">
        <v>43224</v>
      </c>
      <c r="G134" s="14">
        <v>3555439.8178279502</v>
      </c>
      <c r="H134" s="14">
        <v>47158143.089994997</v>
      </c>
      <c r="I134" s="14">
        <v>1451287.9391001801</v>
      </c>
      <c r="J134" s="14">
        <v>0</v>
      </c>
      <c r="K134" s="14">
        <v>1451287.9391001801</v>
      </c>
      <c r="L134" s="14">
        <v>1928411.35999992</v>
      </c>
      <c r="M134" s="14">
        <v>0</v>
      </c>
      <c r="N134" s="14">
        <f t="shared" si="10"/>
        <v>1928411.35999992</v>
      </c>
      <c r="O134" s="14">
        <v>0</v>
      </c>
      <c r="P134" s="14">
        <f t="shared" si="11"/>
        <v>1928411.35999992</v>
      </c>
      <c r="Q134" s="14">
        <f t="shared" si="12"/>
        <v>477123.42089973995</v>
      </c>
      <c r="R134" s="15">
        <f t="shared" si="13"/>
        <v>0.32875862056399607</v>
      </c>
      <c r="S134" s="15">
        <v>0.40818801989644798</v>
      </c>
      <c r="T134" s="16">
        <f t="shared" si="14"/>
        <v>0.54238335024835371</v>
      </c>
    </row>
    <row r="135" spans="1:20" x14ac:dyDescent="0.35">
      <c r="A135" s="8" t="s">
        <v>288</v>
      </c>
      <c r="B135" s="9" t="s">
        <v>289</v>
      </c>
      <c r="C135" s="10" t="s">
        <v>22</v>
      </c>
      <c r="D135" s="11" t="s">
        <v>23</v>
      </c>
      <c r="E135" s="12">
        <v>0.59169249151214598</v>
      </c>
      <c r="F135" s="13">
        <v>42363</v>
      </c>
      <c r="G135" s="14">
        <v>5151357.1128439996</v>
      </c>
      <c r="H135" s="14">
        <v>26356440.9300001</v>
      </c>
      <c r="I135" s="14">
        <v>3487333.3314001001</v>
      </c>
      <c r="J135" s="14"/>
      <c r="K135" s="14">
        <v>3487333.3314001001</v>
      </c>
      <c r="L135" s="14">
        <v>1238121.9399999499</v>
      </c>
      <c r="M135" s="14">
        <v>0</v>
      </c>
      <c r="N135" s="14">
        <f t="shared" si="10"/>
        <v>1238121.9399999499</v>
      </c>
      <c r="O135" s="14">
        <v>0</v>
      </c>
      <c r="P135" s="14">
        <f t="shared" si="11"/>
        <v>1238121.9399999499</v>
      </c>
      <c r="Q135" s="14">
        <f t="shared" si="12"/>
        <v>-2249211.39140015</v>
      </c>
      <c r="R135" s="15">
        <f t="shared" si="13"/>
        <v>-0.64496598909778813</v>
      </c>
      <c r="S135" s="15">
        <v>0.67697370906494703</v>
      </c>
      <c r="T135" s="16">
        <f t="shared" si="14"/>
        <v>0.24034869120467525</v>
      </c>
    </row>
    <row r="136" spans="1:20" x14ac:dyDescent="0.35">
      <c r="A136" s="8" t="s">
        <v>290</v>
      </c>
      <c r="B136" s="9" t="s">
        <v>291</v>
      </c>
      <c r="C136" s="10" t="s">
        <v>22</v>
      </c>
      <c r="D136" s="11" t="s">
        <v>23</v>
      </c>
      <c r="E136" s="12">
        <v>0.61646465324384403</v>
      </c>
      <c r="F136" s="13">
        <v>41771</v>
      </c>
      <c r="G136" s="14">
        <v>3370016.87259336</v>
      </c>
      <c r="H136" s="14">
        <v>23045402.2999993</v>
      </c>
      <c r="I136" s="14">
        <v>1893139.30900108</v>
      </c>
      <c r="J136" s="14">
        <v>0</v>
      </c>
      <c r="K136" s="14">
        <v>1893139.30900108</v>
      </c>
      <c r="L136" s="14">
        <v>1378648.90999986</v>
      </c>
      <c r="M136" s="14">
        <v>0</v>
      </c>
      <c r="N136" s="14">
        <f t="shared" si="10"/>
        <v>1378648.90999986</v>
      </c>
      <c r="O136" s="14">
        <v>0</v>
      </c>
      <c r="P136" s="14">
        <f t="shared" si="11"/>
        <v>1378648.90999986</v>
      </c>
      <c r="Q136" s="14">
        <f t="shared" si="12"/>
        <v>-514490.39900122001</v>
      </c>
      <c r="R136" s="15">
        <f t="shared" si="13"/>
        <v>-0.27176573670782433</v>
      </c>
      <c r="S136" s="15">
        <v>0.56175959366762196</v>
      </c>
      <c r="T136" s="16">
        <f t="shared" si="14"/>
        <v>0.40909258384185349</v>
      </c>
    </row>
    <row r="137" spans="1:20" x14ac:dyDescent="0.35">
      <c r="A137" s="8" t="s">
        <v>292</v>
      </c>
      <c r="B137" s="9" t="s">
        <v>293</v>
      </c>
      <c r="C137" s="10" t="s">
        <v>22</v>
      </c>
      <c r="D137" s="11" t="s">
        <v>23</v>
      </c>
      <c r="E137" s="12">
        <v>0.58920222472832495</v>
      </c>
      <c r="F137" s="13">
        <v>41068</v>
      </c>
      <c r="G137" s="14">
        <v>3414399.3543573399</v>
      </c>
      <c r="H137" s="14">
        <v>12846373.34</v>
      </c>
      <c r="I137" s="14">
        <v>2252068.68059994</v>
      </c>
      <c r="J137" s="14">
        <v>304035.12160000001</v>
      </c>
      <c r="K137" s="14">
        <v>2556382.5606001802</v>
      </c>
      <c r="L137" s="14">
        <v>2398772.37999968</v>
      </c>
      <c r="M137" s="14">
        <v>0</v>
      </c>
      <c r="N137" s="14">
        <f t="shared" si="10"/>
        <v>2398772.37999968</v>
      </c>
      <c r="O137" s="14">
        <v>0</v>
      </c>
      <c r="P137" s="14">
        <f t="shared" si="11"/>
        <v>2398772.37999968</v>
      </c>
      <c r="Q137" s="14">
        <f t="shared" si="12"/>
        <v>-157610.1806005002</v>
      </c>
      <c r="R137" s="15">
        <f t="shared" si="13"/>
        <v>-6.1653597168765277E-2</v>
      </c>
      <c r="S137" s="15">
        <v>0.74870637417905195</v>
      </c>
      <c r="T137" s="16">
        <f t="shared" si="14"/>
        <v>0.70254593298772994</v>
      </c>
    </row>
    <row r="138" spans="1:20" x14ac:dyDescent="0.35">
      <c r="A138" s="8" t="s">
        <v>294</v>
      </c>
      <c r="B138" s="9" t="s">
        <v>295</v>
      </c>
      <c r="C138" s="10" t="s">
        <v>22</v>
      </c>
      <c r="D138" s="11" t="s">
        <v>23</v>
      </c>
      <c r="E138" s="12">
        <v>1.0102379078420101</v>
      </c>
      <c r="F138" s="13">
        <v>39998</v>
      </c>
      <c r="G138" s="14">
        <v>4500353.7567827897</v>
      </c>
      <c r="H138" s="14">
        <v>48651895.749999903</v>
      </c>
      <c r="I138" s="14">
        <v>1202818.3678002199</v>
      </c>
      <c r="J138" s="14">
        <v>199473.08290000001</v>
      </c>
      <c r="K138" s="14">
        <v>1402408.38779988</v>
      </c>
      <c r="L138" s="14">
        <v>1969228.4499997599</v>
      </c>
      <c r="M138" s="14">
        <v>39894.616578320012</v>
      </c>
      <c r="N138" s="14">
        <f t="shared" si="10"/>
        <v>2009123.0665780799</v>
      </c>
      <c r="O138" s="14">
        <v>0</v>
      </c>
      <c r="P138" s="14">
        <f t="shared" si="11"/>
        <v>2009123.0665780799</v>
      </c>
      <c r="Q138" s="14">
        <f t="shared" si="12"/>
        <v>606714.67877819994</v>
      </c>
      <c r="R138" s="15">
        <f t="shared" si="13"/>
        <v>0.43262339562160157</v>
      </c>
      <c r="S138" s="15">
        <v>0.31162181099346198</v>
      </c>
      <c r="T138" s="16">
        <f t="shared" si="14"/>
        <v>0.44643669701520544</v>
      </c>
    </row>
    <row r="139" spans="1:20" x14ac:dyDescent="0.35">
      <c r="A139" s="8" t="s">
        <v>296</v>
      </c>
      <c r="B139" s="9" t="s">
        <v>297</v>
      </c>
      <c r="C139" s="10" t="s">
        <v>22</v>
      </c>
      <c r="D139" s="11" t="s">
        <v>23</v>
      </c>
      <c r="E139" s="12">
        <v>0.56708812372994999</v>
      </c>
      <c r="F139" s="13">
        <v>38784</v>
      </c>
      <c r="G139" s="14">
        <v>2457329.0988200302</v>
      </c>
      <c r="H139" s="14">
        <v>13738501.799998499</v>
      </c>
      <c r="I139" s="14">
        <v>1401303.6700003999</v>
      </c>
      <c r="J139" s="14">
        <v>188316.6635</v>
      </c>
      <c r="K139" s="14">
        <v>1589793.9099993501</v>
      </c>
      <c r="L139" s="14">
        <v>2067494.1499998299</v>
      </c>
      <c r="M139" s="14">
        <v>0</v>
      </c>
      <c r="N139" s="14">
        <f t="shared" si="10"/>
        <v>2067494.1499998299</v>
      </c>
      <c r="O139" s="14">
        <v>0</v>
      </c>
      <c r="P139" s="14">
        <f t="shared" si="11"/>
        <v>2067494.1499998299</v>
      </c>
      <c r="Q139" s="14">
        <f t="shared" si="12"/>
        <v>477700.24000047985</v>
      </c>
      <c r="R139" s="15">
        <f t="shared" si="13"/>
        <v>0.30047934955334882</v>
      </c>
      <c r="S139" s="15">
        <v>0.64696011240934104</v>
      </c>
      <c r="T139" s="16">
        <f t="shared" si="14"/>
        <v>0.84135826617306053</v>
      </c>
    </row>
    <row r="140" spans="1:20" x14ac:dyDescent="0.35">
      <c r="A140" s="8" t="s">
        <v>298</v>
      </c>
      <c r="B140" s="9" t="s">
        <v>299</v>
      </c>
      <c r="C140" s="10" t="s">
        <v>22</v>
      </c>
      <c r="D140" s="11" t="s">
        <v>23</v>
      </c>
      <c r="E140" s="12">
        <v>0.85076093007467601</v>
      </c>
      <c r="F140" s="13">
        <v>37102</v>
      </c>
      <c r="G140" s="14">
        <v>1617955.8673597299</v>
      </c>
      <c r="H140" s="14">
        <v>10092618.859999999</v>
      </c>
      <c r="I140" s="14">
        <v>728667.28719999699</v>
      </c>
      <c r="J140" s="14">
        <v>0</v>
      </c>
      <c r="K140" s="14">
        <v>728667.28719999699</v>
      </c>
      <c r="L140" s="14">
        <v>699892.57000003196</v>
      </c>
      <c r="M140" s="14">
        <v>0</v>
      </c>
      <c r="N140" s="14">
        <f t="shared" si="10"/>
        <v>699892.57000003196</v>
      </c>
      <c r="O140" s="14">
        <v>34839</v>
      </c>
      <c r="P140" s="14">
        <f t="shared" si="11"/>
        <v>734731.57000003196</v>
      </c>
      <c r="Q140" s="14">
        <f t="shared" si="12"/>
        <v>6064.2828000349691</v>
      </c>
      <c r="R140" s="15">
        <f t="shared" si="13"/>
        <v>8.3224304240935524E-3</v>
      </c>
      <c r="S140" s="15">
        <v>0.45036289425438802</v>
      </c>
      <c r="T140" s="16">
        <f t="shared" si="14"/>
        <v>0.45411100810741373</v>
      </c>
    </row>
    <row r="141" spans="1:20" x14ac:dyDescent="0.35">
      <c r="A141" s="8" t="s">
        <v>300</v>
      </c>
      <c r="B141" s="9" t="s">
        <v>301</v>
      </c>
      <c r="C141" s="10" t="s">
        <v>22</v>
      </c>
      <c r="D141" s="11" t="s">
        <v>23</v>
      </c>
      <c r="E141" s="12">
        <v>0.51651561270007595</v>
      </c>
      <c r="F141" s="13">
        <v>36973</v>
      </c>
      <c r="G141" s="14">
        <v>2246391.3658451801</v>
      </c>
      <c r="H141" s="14">
        <v>13845945.1800001</v>
      </c>
      <c r="I141" s="14">
        <v>1763601.5511002101</v>
      </c>
      <c r="J141" s="14">
        <v>104478.5105</v>
      </c>
      <c r="K141" s="14">
        <v>1868235.1410994299</v>
      </c>
      <c r="L141" s="14">
        <v>1647170.7199999001</v>
      </c>
      <c r="M141" s="14">
        <v>0</v>
      </c>
      <c r="N141" s="14">
        <f t="shared" si="10"/>
        <v>1647170.7199999001</v>
      </c>
      <c r="O141" s="14">
        <v>0</v>
      </c>
      <c r="P141" s="14">
        <f t="shared" si="11"/>
        <v>1647170.7199999001</v>
      </c>
      <c r="Q141" s="14">
        <f t="shared" si="12"/>
        <v>-221064.42109952983</v>
      </c>
      <c r="R141" s="15">
        <f t="shared" si="13"/>
        <v>-0.11832794289986247</v>
      </c>
      <c r="S141" s="15">
        <v>0.83166057771795499</v>
      </c>
      <c r="T141" s="16">
        <f t="shared" si="14"/>
        <v>0.73325189236567878</v>
      </c>
    </row>
    <row r="142" spans="1:20" x14ac:dyDescent="0.35">
      <c r="A142" s="8" t="s">
        <v>302</v>
      </c>
      <c r="B142" s="9" t="s">
        <v>303</v>
      </c>
      <c r="C142" s="10" t="s">
        <v>22</v>
      </c>
      <c r="D142" s="11" t="s">
        <v>23</v>
      </c>
      <c r="E142" s="12">
        <v>0.68151742001015703</v>
      </c>
      <c r="F142" s="13">
        <v>35529</v>
      </c>
      <c r="G142" s="14">
        <v>3000385.7574448101</v>
      </c>
      <c r="H142" s="14">
        <v>22121469.2700001</v>
      </c>
      <c r="I142" s="14">
        <v>1362458.8456005501</v>
      </c>
      <c r="J142" s="14">
        <v>0</v>
      </c>
      <c r="K142" s="14">
        <v>1362458.8456005501</v>
      </c>
      <c r="L142" s="14">
        <v>1128218.8499999901</v>
      </c>
      <c r="M142" s="14">
        <v>0</v>
      </c>
      <c r="N142" s="14">
        <f t="shared" si="10"/>
        <v>1128218.8499999901</v>
      </c>
      <c r="O142" s="14">
        <v>0</v>
      </c>
      <c r="P142" s="14">
        <f t="shared" si="11"/>
        <v>1128218.8499999901</v>
      </c>
      <c r="Q142" s="14">
        <f t="shared" si="12"/>
        <v>-234239.99560055998</v>
      </c>
      <c r="R142" s="15">
        <f t="shared" si="13"/>
        <v>-0.17192445581525859</v>
      </c>
      <c r="S142" s="15">
        <v>0.45409455841466501</v>
      </c>
      <c r="T142" s="16">
        <f t="shared" si="14"/>
        <v>0.37602459857055326</v>
      </c>
    </row>
    <row r="143" spans="1:20" x14ac:dyDescent="0.35">
      <c r="A143" s="8" t="s">
        <v>304</v>
      </c>
      <c r="B143" s="9" t="s">
        <v>305</v>
      </c>
      <c r="C143" s="10" t="s">
        <v>22</v>
      </c>
      <c r="D143" s="11" t="s">
        <v>23</v>
      </c>
      <c r="E143" s="12">
        <v>0.79082775626999202</v>
      </c>
      <c r="F143" s="13">
        <v>34688</v>
      </c>
      <c r="G143" s="14">
        <v>2594310.43478835</v>
      </c>
      <c r="H143" s="14">
        <v>17613308.039997801</v>
      </c>
      <c r="I143" s="14">
        <v>1023977.8740997</v>
      </c>
      <c r="J143" s="14">
        <v>0</v>
      </c>
      <c r="K143" s="14">
        <v>1023977.8740997</v>
      </c>
      <c r="L143" s="14">
        <v>1314272.36999994</v>
      </c>
      <c r="M143" s="14">
        <v>0</v>
      </c>
      <c r="N143" s="14">
        <f t="shared" si="10"/>
        <v>1314272.36999994</v>
      </c>
      <c r="O143" s="14">
        <v>0</v>
      </c>
      <c r="P143" s="14">
        <f t="shared" si="11"/>
        <v>1314272.36999994</v>
      </c>
      <c r="Q143" s="14">
        <f t="shared" si="12"/>
        <v>290294.49590024003</v>
      </c>
      <c r="R143" s="15">
        <f t="shared" si="13"/>
        <v>0.28349684426089017</v>
      </c>
      <c r="S143" s="15">
        <v>0.39470136664012501</v>
      </c>
      <c r="T143" s="16">
        <f t="shared" si="14"/>
        <v>0.50659795850806166</v>
      </c>
    </row>
    <row r="144" spans="1:20" x14ac:dyDescent="0.35">
      <c r="A144" s="8" t="s">
        <v>306</v>
      </c>
      <c r="B144" s="9" t="s">
        <v>307</v>
      </c>
      <c r="C144" s="10" t="s">
        <v>22</v>
      </c>
      <c r="D144" s="11" t="s">
        <v>23</v>
      </c>
      <c r="E144" s="12">
        <v>0.62530358119190599</v>
      </c>
      <c r="F144" s="13">
        <v>34221</v>
      </c>
      <c r="G144" s="14">
        <v>2769939.5583061799</v>
      </c>
      <c r="H144" s="14">
        <v>25469151.829999998</v>
      </c>
      <c r="I144" s="14">
        <v>1379235.04980007</v>
      </c>
      <c r="J144" s="14">
        <v>0</v>
      </c>
      <c r="K144" s="14">
        <v>1379235.04980007</v>
      </c>
      <c r="L144" s="14">
        <v>1282878.8499999701</v>
      </c>
      <c r="M144" s="14">
        <v>0</v>
      </c>
      <c r="N144" s="14">
        <f t="shared" si="10"/>
        <v>1282878.8499999701</v>
      </c>
      <c r="O144" s="14">
        <v>0</v>
      </c>
      <c r="P144" s="14">
        <f t="shared" si="11"/>
        <v>1282878.8499999701</v>
      </c>
      <c r="Q144" s="14">
        <f t="shared" si="12"/>
        <v>-96356.199800099945</v>
      </c>
      <c r="R144" s="15">
        <f t="shared" si="13"/>
        <v>-6.986205854764746E-2</v>
      </c>
      <c r="S144" s="15">
        <v>0.49792965541943901</v>
      </c>
      <c r="T144" s="16">
        <f t="shared" si="14"/>
        <v>0.46314326467991651</v>
      </c>
    </row>
    <row r="145" spans="1:20" x14ac:dyDescent="0.35">
      <c r="A145" s="8" t="s">
        <v>308</v>
      </c>
      <c r="B145" s="9" t="s">
        <v>309</v>
      </c>
      <c r="C145" s="10" t="s">
        <v>22</v>
      </c>
      <c r="D145" s="11" t="s">
        <v>23</v>
      </c>
      <c r="E145" s="12">
        <v>1.1853609480812599</v>
      </c>
      <c r="F145" s="13">
        <v>33898</v>
      </c>
      <c r="G145" s="14">
        <v>3030392.0472785402</v>
      </c>
      <c r="H145" s="14">
        <v>22335507.190001499</v>
      </c>
      <c r="I145" s="14">
        <v>1141820.83330015</v>
      </c>
      <c r="J145" s="14">
        <v>0</v>
      </c>
      <c r="K145" s="14">
        <v>1141820.83330015</v>
      </c>
      <c r="L145" s="14">
        <v>1434037.97</v>
      </c>
      <c r="M145" s="14">
        <v>0</v>
      </c>
      <c r="N145" s="14">
        <f t="shared" si="10"/>
        <v>1434037.97</v>
      </c>
      <c r="O145" s="14">
        <v>0</v>
      </c>
      <c r="P145" s="14">
        <f t="shared" si="11"/>
        <v>1434037.97</v>
      </c>
      <c r="Q145" s="14">
        <f t="shared" si="12"/>
        <v>292217.13669984997</v>
      </c>
      <c r="R145" s="15">
        <f t="shared" si="13"/>
        <v>0.25592205727694495</v>
      </c>
      <c r="S145" s="15">
        <v>0.37678980656168598</v>
      </c>
      <c r="T145" s="16">
        <f t="shared" si="14"/>
        <v>0.47321862901793366</v>
      </c>
    </row>
    <row r="146" spans="1:20" x14ac:dyDescent="0.35">
      <c r="A146" s="8" t="s">
        <v>310</v>
      </c>
      <c r="B146" s="9" t="s">
        <v>311</v>
      </c>
      <c r="C146" s="10" t="s">
        <v>22</v>
      </c>
      <c r="D146" s="11" t="s">
        <v>23</v>
      </c>
      <c r="E146" s="12">
        <v>0.57326971317452502</v>
      </c>
      <c r="F146" s="13">
        <v>33864</v>
      </c>
      <c r="G146" s="14">
        <v>2284862.16241842</v>
      </c>
      <c r="H146" s="14">
        <v>14214848.84</v>
      </c>
      <c r="I146" s="14">
        <v>1128717.3621004301</v>
      </c>
      <c r="J146" s="14">
        <v>0</v>
      </c>
      <c r="K146" s="14">
        <v>1128717.3621004301</v>
      </c>
      <c r="L146" s="14">
        <v>993253.62999989605</v>
      </c>
      <c r="M146" s="14">
        <v>0</v>
      </c>
      <c r="N146" s="14">
        <f t="shared" si="10"/>
        <v>993253.62999989605</v>
      </c>
      <c r="O146" s="14">
        <v>0</v>
      </c>
      <c r="P146" s="14">
        <f t="shared" si="11"/>
        <v>993253.62999989605</v>
      </c>
      <c r="Q146" s="14">
        <f t="shared" si="12"/>
        <v>-135463.73210053402</v>
      </c>
      <c r="R146" s="15">
        <f t="shared" si="13"/>
        <v>-0.12001563602109351</v>
      </c>
      <c r="S146" s="15">
        <v>0.49399801032449697</v>
      </c>
      <c r="T146" s="16">
        <f t="shared" si="14"/>
        <v>0.43471052492224888</v>
      </c>
    </row>
    <row r="147" spans="1:20" x14ac:dyDescent="0.35">
      <c r="A147" s="8" t="s">
        <v>312</v>
      </c>
      <c r="B147" s="9" t="s">
        <v>313</v>
      </c>
      <c r="C147" s="10" t="s">
        <v>22</v>
      </c>
      <c r="D147" s="11" t="s">
        <v>23</v>
      </c>
      <c r="E147" s="12">
        <v>1.5820553719763399</v>
      </c>
      <c r="F147" s="13">
        <v>33610</v>
      </c>
      <c r="G147" s="14">
        <v>13082989.4152388</v>
      </c>
      <c r="H147" s="14">
        <v>50712688.019999601</v>
      </c>
      <c r="I147" s="14">
        <v>5814994.7156001898</v>
      </c>
      <c r="J147" s="14">
        <v>770122.84270000004</v>
      </c>
      <c r="K147" s="14">
        <v>6584999.8156028204</v>
      </c>
      <c r="L147" s="14">
        <v>4819393.8700003698</v>
      </c>
      <c r="M147" s="14">
        <v>0</v>
      </c>
      <c r="N147" s="14">
        <f t="shared" si="10"/>
        <v>4819393.8700003698</v>
      </c>
      <c r="O147" s="14">
        <v>83492</v>
      </c>
      <c r="P147" s="14">
        <f t="shared" si="11"/>
        <v>4902885.8700003698</v>
      </c>
      <c r="Q147" s="14">
        <f t="shared" si="12"/>
        <v>-1682113.9456024505</v>
      </c>
      <c r="R147" s="15">
        <f t="shared" si="13"/>
        <v>-0.25544631628033876</v>
      </c>
      <c r="S147" s="15">
        <v>0.50332531859520901</v>
      </c>
      <c r="T147" s="16">
        <f t="shared" si="14"/>
        <v>0.37475272006943522</v>
      </c>
    </row>
    <row r="148" spans="1:20" x14ac:dyDescent="0.35">
      <c r="A148" s="8" t="s">
        <v>314</v>
      </c>
      <c r="B148" s="9" t="s">
        <v>315</v>
      </c>
      <c r="C148" s="10" t="s">
        <v>22</v>
      </c>
      <c r="D148" s="11" t="s">
        <v>23</v>
      </c>
      <c r="E148" s="12">
        <v>0.58319683828862101</v>
      </c>
      <c r="F148" s="13">
        <v>33116</v>
      </c>
      <c r="G148" s="14">
        <v>3568139.7779488298</v>
      </c>
      <c r="H148" s="14">
        <v>43188115.679999903</v>
      </c>
      <c r="I148" s="14">
        <v>1200408.8584998699</v>
      </c>
      <c r="J148" s="14">
        <v>0</v>
      </c>
      <c r="K148" s="14">
        <v>1200408.8584998699</v>
      </c>
      <c r="L148" s="14">
        <v>1123251.2899998999</v>
      </c>
      <c r="M148" s="14">
        <v>0</v>
      </c>
      <c r="N148" s="14">
        <f t="shared" si="10"/>
        <v>1123251.2899998999</v>
      </c>
      <c r="O148" s="14">
        <v>0</v>
      </c>
      <c r="P148" s="14">
        <f t="shared" si="11"/>
        <v>1123251.2899998999</v>
      </c>
      <c r="Q148" s="14">
        <f t="shared" si="12"/>
        <v>-77157.568499970017</v>
      </c>
      <c r="R148" s="15">
        <f t="shared" si="13"/>
        <v>-6.4276073900681213E-2</v>
      </c>
      <c r="S148" s="15">
        <v>0.33642428077465403</v>
      </c>
      <c r="T148" s="16">
        <f t="shared" si="14"/>
        <v>0.31480024884159913</v>
      </c>
    </row>
    <row r="149" spans="1:20" x14ac:dyDescent="0.35">
      <c r="A149" s="8" t="s">
        <v>316</v>
      </c>
      <c r="B149" s="9" t="s">
        <v>317</v>
      </c>
      <c r="C149" s="10" t="s">
        <v>22</v>
      </c>
      <c r="D149" s="11" t="s">
        <v>23</v>
      </c>
      <c r="E149" s="12">
        <v>0.63224712438698905</v>
      </c>
      <c r="F149" s="13">
        <v>31431</v>
      </c>
      <c r="G149" s="14">
        <v>2661972.8332421998</v>
      </c>
      <c r="H149" s="14">
        <v>21186253.880000599</v>
      </c>
      <c r="I149" s="14">
        <v>812799.82759972499</v>
      </c>
      <c r="J149" s="14">
        <v>153728.8725</v>
      </c>
      <c r="K149" s="14">
        <v>966497.41759976605</v>
      </c>
      <c r="L149" s="14">
        <v>1191067.52999999</v>
      </c>
      <c r="M149" s="14">
        <v>0</v>
      </c>
      <c r="N149" s="14">
        <f t="shared" si="10"/>
        <v>1191067.52999999</v>
      </c>
      <c r="O149" s="14">
        <v>0</v>
      </c>
      <c r="P149" s="14">
        <f t="shared" si="11"/>
        <v>1191067.52999999</v>
      </c>
      <c r="Q149" s="14">
        <f t="shared" si="12"/>
        <v>224570.11240022397</v>
      </c>
      <c r="R149" s="15">
        <f t="shared" si="13"/>
        <v>0.232354591239291</v>
      </c>
      <c r="S149" s="15">
        <v>0.36307561276746803</v>
      </c>
      <c r="T149" s="16">
        <f t="shared" si="14"/>
        <v>0.44743789836100878</v>
      </c>
    </row>
    <row r="150" spans="1:20" x14ac:dyDescent="0.35">
      <c r="A150" s="8" t="s">
        <v>318</v>
      </c>
      <c r="B150" s="9" t="s">
        <v>319</v>
      </c>
      <c r="C150" s="10" t="s">
        <v>22</v>
      </c>
      <c r="D150" s="11" t="s">
        <v>23</v>
      </c>
      <c r="E150" s="12">
        <v>0.49699857038658002</v>
      </c>
      <c r="F150" s="13">
        <v>30948</v>
      </c>
      <c r="G150" s="14">
        <v>2007645.37814144</v>
      </c>
      <c r="H150" s="14">
        <v>7101845.79</v>
      </c>
      <c r="I150" s="14">
        <v>1673873.9417994199</v>
      </c>
      <c r="J150" s="14">
        <v>248164.12169999999</v>
      </c>
      <c r="K150" s="14">
        <v>1922076.90179991</v>
      </c>
      <c r="L150" s="14">
        <v>1415632.83</v>
      </c>
      <c r="M150" s="14">
        <v>0</v>
      </c>
      <c r="N150" s="14">
        <f t="shared" si="10"/>
        <v>1415632.83</v>
      </c>
      <c r="O150" s="14">
        <v>0</v>
      </c>
      <c r="P150" s="14">
        <f t="shared" si="11"/>
        <v>1415632.83</v>
      </c>
      <c r="Q150" s="14">
        <f t="shared" si="12"/>
        <v>-506444.07179990993</v>
      </c>
      <c r="R150" s="15">
        <f t="shared" si="13"/>
        <v>-0.26348793397686399</v>
      </c>
      <c r="S150" s="15">
        <v>0.95737868984574304</v>
      </c>
      <c r="T150" s="16">
        <f t="shared" si="14"/>
        <v>0.70512095682481024</v>
      </c>
    </row>
    <row r="151" spans="1:20" x14ac:dyDescent="0.35">
      <c r="A151" s="8" t="s">
        <v>320</v>
      </c>
      <c r="B151" s="9" t="s">
        <v>321</v>
      </c>
      <c r="C151" s="10" t="s">
        <v>22</v>
      </c>
      <c r="D151" s="11" t="s">
        <v>23</v>
      </c>
      <c r="E151" s="12">
        <v>0.37998721145537501</v>
      </c>
      <c r="F151" s="13">
        <v>30915</v>
      </c>
      <c r="G151" s="14">
        <v>3033035.3542305599</v>
      </c>
      <c r="H151" s="14">
        <v>16157843.050000601</v>
      </c>
      <c r="I151" s="14">
        <v>1442173.7999991199</v>
      </c>
      <c r="J151" s="14">
        <v>187017.1758</v>
      </c>
      <c r="K151" s="14">
        <v>1629209.5500000101</v>
      </c>
      <c r="L151" s="14">
        <v>1285181.0499998999</v>
      </c>
      <c r="M151" s="14">
        <v>0</v>
      </c>
      <c r="N151" s="14">
        <f t="shared" si="10"/>
        <v>1285181.0499998999</v>
      </c>
      <c r="O151" s="14">
        <v>0</v>
      </c>
      <c r="P151" s="14">
        <f t="shared" si="11"/>
        <v>1285181.0499998999</v>
      </c>
      <c r="Q151" s="14">
        <f t="shared" si="12"/>
        <v>-344028.50000011013</v>
      </c>
      <c r="R151" s="15">
        <f t="shared" si="13"/>
        <v>-0.2111628304659201</v>
      </c>
      <c r="S151" s="15">
        <v>0.53715481678363897</v>
      </c>
      <c r="T151" s="16">
        <f t="shared" si="14"/>
        <v>0.42372768527320148</v>
      </c>
    </row>
    <row r="152" spans="1:20" x14ac:dyDescent="0.35">
      <c r="A152" s="8" t="s">
        <v>322</v>
      </c>
      <c r="B152" s="9" t="s">
        <v>323</v>
      </c>
      <c r="C152" s="10" t="s">
        <v>22</v>
      </c>
      <c r="D152" s="11" t="s">
        <v>23</v>
      </c>
      <c r="E152" s="12">
        <v>0.65197355383149702</v>
      </c>
      <c r="F152" s="13">
        <v>27640</v>
      </c>
      <c r="G152" s="14">
        <v>2777699.6394286598</v>
      </c>
      <c r="H152" s="14">
        <v>9999978.0700000003</v>
      </c>
      <c r="I152" s="14">
        <v>3441649.84120028</v>
      </c>
      <c r="J152" s="14">
        <v>162056.3505</v>
      </c>
      <c r="K152" s="14">
        <v>3603896.6411996698</v>
      </c>
      <c r="L152" s="14">
        <v>2000728.16999983</v>
      </c>
      <c r="M152" s="14">
        <v>0</v>
      </c>
      <c r="N152" s="14">
        <f t="shared" si="10"/>
        <v>2000728.16999983</v>
      </c>
      <c r="O152" s="14">
        <v>0</v>
      </c>
      <c r="P152" s="14">
        <f t="shared" si="11"/>
        <v>2000728.16999983</v>
      </c>
      <c r="Q152" s="14">
        <f t="shared" si="12"/>
        <v>-1603168.4711998398</v>
      </c>
      <c r="R152" s="15">
        <f t="shared" si="13"/>
        <v>-0.44484307703846221</v>
      </c>
      <c r="S152" s="15">
        <v>1.2974392875469201</v>
      </c>
      <c r="T152" s="16">
        <f t="shared" si="14"/>
        <v>0.72028240260396059</v>
      </c>
    </row>
    <row r="153" spans="1:20" x14ac:dyDescent="0.35">
      <c r="A153" s="8" t="s">
        <v>324</v>
      </c>
      <c r="B153" s="9" t="s">
        <v>325</v>
      </c>
      <c r="C153" s="10" t="s">
        <v>22</v>
      </c>
      <c r="D153" s="11" t="s">
        <v>23</v>
      </c>
      <c r="E153" s="12">
        <v>0.799612807779848</v>
      </c>
      <c r="F153" s="13">
        <v>26453</v>
      </c>
      <c r="G153" s="14">
        <v>1958874.27710156</v>
      </c>
      <c r="H153" s="14">
        <v>10470234.24</v>
      </c>
      <c r="I153" s="14">
        <v>947459.41460030398</v>
      </c>
      <c r="J153" s="14">
        <v>0</v>
      </c>
      <c r="K153" s="14">
        <v>947459.41460030398</v>
      </c>
      <c r="L153" s="14">
        <v>1079248.03999997</v>
      </c>
      <c r="M153" s="14">
        <v>0</v>
      </c>
      <c r="N153" s="14">
        <f t="shared" si="10"/>
        <v>1079248.03999997</v>
      </c>
      <c r="O153" s="14">
        <v>0</v>
      </c>
      <c r="P153" s="14">
        <f t="shared" si="11"/>
        <v>1079248.03999997</v>
      </c>
      <c r="Q153" s="14">
        <f t="shared" si="12"/>
        <v>131788.62539966602</v>
      </c>
      <c r="R153" s="15">
        <f t="shared" si="13"/>
        <v>0.13909685562126425</v>
      </c>
      <c r="S153" s="15">
        <v>0.48367545874470802</v>
      </c>
      <c r="T153" s="16">
        <f t="shared" si="14"/>
        <v>0.55095319419726863</v>
      </c>
    </row>
    <row r="154" spans="1:20" x14ac:dyDescent="0.35">
      <c r="A154" s="8" t="s">
        <v>326</v>
      </c>
      <c r="B154" s="9" t="s">
        <v>327</v>
      </c>
      <c r="C154" s="10" t="s">
        <v>22</v>
      </c>
      <c r="D154" s="11" t="s">
        <v>23</v>
      </c>
      <c r="E154" s="12">
        <v>0.88618484848484802</v>
      </c>
      <c r="F154" s="13">
        <v>26422</v>
      </c>
      <c r="G154" s="14">
        <v>2518793.5454873499</v>
      </c>
      <c r="H154" s="14">
        <v>24781713.3500003</v>
      </c>
      <c r="I154" s="14">
        <v>1043989.38139945</v>
      </c>
      <c r="J154" s="14">
        <v>17623.771400000001</v>
      </c>
      <c r="K154" s="14">
        <v>1061692.12139993</v>
      </c>
      <c r="L154" s="14">
        <v>1054933.58999992</v>
      </c>
      <c r="M154" s="14">
        <v>0</v>
      </c>
      <c r="N154" s="14">
        <f t="shared" si="10"/>
        <v>1054933.58999992</v>
      </c>
      <c r="O154" s="14">
        <v>64042</v>
      </c>
      <c r="P154" s="14">
        <f t="shared" si="11"/>
        <v>1118975.58999992</v>
      </c>
      <c r="Q154" s="14">
        <f t="shared" si="12"/>
        <v>57283.46859999001</v>
      </c>
      <c r="R154" s="15">
        <f t="shared" si="13"/>
        <v>5.3954877732780911E-2</v>
      </c>
      <c r="S154" s="15">
        <v>0.42150819518417698</v>
      </c>
      <c r="T154" s="16">
        <f t="shared" si="14"/>
        <v>0.44425061831870566</v>
      </c>
    </row>
    <row r="155" spans="1:20" x14ac:dyDescent="0.35">
      <c r="A155" s="8" t="s">
        <v>328</v>
      </c>
      <c r="B155" s="9" t="s">
        <v>329</v>
      </c>
      <c r="C155" s="10" t="s">
        <v>22</v>
      </c>
      <c r="D155" s="11" t="s">
        <v>23</v>
      </c>
      <c r="E155" s="12">
        <v>0.56954526558891805</v>
      </c>
      <c r="F155" s="13">
        <v>26312</v>
      </c>
      <c r="G155" s="14">
        <v>3390543.1225541402</v>
      </c>
      <c r="H155" s="14">
        <v>35938864.799999699</v>
      </c>
      <c r="I155" s="14">
        <v>915933.02100026398</v>
      </c>
      <c r="J155" s="14">
        <v>0</v>
      </c>
      <c r="K155" s="14">
        <v>915933.02100026398</v>
      </c>
      <c r="L155" s="14">
        <v>1035325.89999998</v>
      </c>
      <c r="M155" s="14">
        <v>0</v>
      </c>
      <c r="N155" s="14">
        <f t="shared" si="10"/>
        <v>1035325.89999998</v>
      </c>
      <c r="O155" s="14">
        <v>0</v>
      </c>
      <c r="P155" s="14">
        <f t="shared" si="11"/>
        <v>1035325.89999998</v>
      </c>
      <c r="Q155" s="14">
        <f t="shared" si="12"/>
        <v>119392.87899971602</v>
      </c>
      <c r="R155" s="15">
        <f t="shared" si="13"/>
        <v>0.13035110238664668</v>
      </c>
      <c r="S155" s="15">
        <v>0.27014345132713802</v>
      </c>
      <c r="T155" s="16">
        <f t="shared" si="14"/>
        <v>0.30535694801016289</v>
      </c>
    </row>
    <row r="156" spans="1:20" x14ac:dyDescent="0.35">
      <c r="A156" s="8" t="s">
        <v>330</v>
      </c>
      <c r="B156" s="9" t="s">
        <v>331</v>
      </c>
      <c r="C156" s="10" t="s">
        <v>22</v>
      </c>
      <c r="D156" s="11" t="s">
        <v>23</v>
      </c>
      <c r="E156" s="12">
        <v>0.64899732888146699</v>
      </c>
      <c r="F156" s="13">
        <v>26107</v>
      </c>
      <c r="G156" s="14">
        <v>2646836.2781664198</v>
      </c>
      <c r="H156" s="14">
        <v>40169252.579999097</v>
      </c>
      <c r="I156" s="14">
        <v>864497.57130006701</v>
      </c>
      <c r="J156" s="14">
        <v>0</v>
      </c>
      <c r="K156" s="14">
        <v>864497.57130006701</v>
      </c>
      <c r="L156" s="14">
        <v>1152433.4499999301</v>
      </c>
      <c r="M156" s="14">
        <v>0</v>
      </c>
      <c r="N156" s="14">
        <f t="shared" si="10"/>
        <v>1152433.4499999301</v>
      </c>
      <c r="O156" s="14">
        <v>0</v>
      </c>
      <c r="P156" s="14">
        <f t="shared" si="11"/>
        <v>1152433.4499999301</v>
      </c>
      <c r="Q156" s="14">
        <f t="shared" si="12"/>
        <v>287935.8786998631</v>
      </c>
      <c r="R156" s="15">
        <f t="shared" si="13"/>
        <v>0.33306730783159205</v>
      </c>
      <c r="S156" s="15">
        <v>0.32661543081876698</v>
      </c>
      <c r="T156" s="16">
        <f t="shared" si="14"/>
        <v>0.43540035305782931</v>
      </c>
    </row>
    <row r="157" spans="1:20" x14ac:dyDescent="0.35">
      <c r="A157" s="8" t="s">
        <v>332</v>
      </c>
      <c r="B157" s="9" t="s">
        <v>333</v>
      </c>
      <c r="C157" s="10" t="s">
        <v>22</v>
      </c>
      <c r="D157" s="11" t="s">
        <v>23</v>
      </c>
      <c r="E157" s="12">
        <v>0.34755872806189803</v>
      </c>
      <c r="F157" s="13">
        <v>24601</v>
      </c>
      <c r="G157" s="14">
        <v>1085941.88490123</v>
      </c>
      <c r="H157" s="14">
        <v>4127597.35</v>
      </c>
      <c r="I157" s="14">
        <v>612158.01999993599</v>
      </c>
      <c r="J157" s="14">
        <v>34100.824699999997</v>
      </c>
      <c r="K157" s="14">
        <v>646353.41000001202</v>
      </c>
      <c r="L157" s="14">
        <v>768196.93999998795</v>
      </c>
      <c r="M157" s="14">
        <v>6820.1649475216691</v>
      </c>
      <c r="N157" s="14">
        <f t="shared" si="10"/>
        <v>775017.10494750959</v>
      </c>
      <c r="O157" s="14">
        <v>0</v>
      </c>
      <c r="P157" s="14">
        <f t="shared" si="11"/>
        <v>775017.10494750959</v>
      </c>
      <c r="Q157" s="14">
        <f t="shared" si="12"/>
        <v>128663.69494749757</v>
      </c>
      <c r="R157" s="15">
        <f t="shared" si="13"/>
        <v>0.19906090531416115</v>
      </c>
      <c r="S157" s="15">
        <v>0.59520073678602303</v>
      </c>
      <c r="T157" s="16">
        <f t="shared" si="14"/>
        <v>0.71368193429430149</v>
      </c>
    </row>
    <row r="158" spans="1:20" x14ac:dyDescent="0.35">
      <c r="A158" s="8" t="s">
        <v>334</v>
      </c>
      <c r="B158" s="9" t="s">
        <v>335</v>
      </c>
      <c r="C158" s="10" t="s">
        <v>22</v>
      </c>
      <c r="D158" s="11" t="s">
        <v>23</v>
      </c>
      <c r="E158" s="12">
        <v>0.70331473662635302</v>
      </c>
      <c r="F158" s="13">
        <v>23589</v>
      </c>
      <c r="G158" s="14">
        <v>1713644.8702364599</v>
      </c>
      <c r="H158" s="14">
        <v>10049278.1199999</v>
      </c>
      <c r="I158" s="14">
        <v>786627.23769996199</v>
      </c>
      <c r="J158" s="14">
        <v>0</v>
      </c>
      <c r="K158" s="14">
        <v>786627.23769996199</v>
      </c>
      <c r="L158" s="14">
        <v>960473.74000001198</v>
      </c>
      <c r="M158" s="14">
        <v>0</v>
      </c>
      <c r="N158" s="14">
        <f t="shared" si="10"/>
        <v>960473.74000001198</v>
      </c>
      <c r="O158" s="14">
        <v>205416</v>
      </c>
      <c r="P158" s="14">
        <f t="shared" si="11"/>
        <v>1165889.7400000119</v>
      </c>
      <c r="Q158" s="14">
        <f t="shared" si="12"/>
        <v>379262.50230004988</v>
      </c>
      <c r="R158" s="15">
        <f t="shared" si="13"/>
        <v>0.48213751586963161</v>
      </c>
      <c r="S158" s="15">
        <v>0.459037488666727</v>
      </c>
      <c r="T158" s="16">
        <f t="shared" si="14"/>
        <v>0.68035668314353537</v>
      </c>
    </row>
    <row r="159" spans="1:20" x14ac:dyDescent="0.35">
      <c r="A159" s="8" t="s">
        <v>336</v>
      </c>
      <c r="B159" s="9" t="s">
        <v>337</v>
      </c>
      <c r="C159" s="10" t="s">
        <v>22</v>
      </c>
      <c r="D159" s="11" t="s">
        <v>23</v>
      </c>
      <c r="E159" s="12">
        <v>0.59510952979632903</v>
      </c>
      <c r="F159" s="13">
        <v>22978</v>
      </c>
      <c r="G159" s="14">
        <v>1972230.9138777</v>
      </c>
      <c r="H159" s="14">
        <v>25039529.399999999</v>
      </c>
      <c r="I159" s="14">
        <v>721749.898499934</v>
      </c>
      <c r="J159" s="14">
        <v>0</v>
      </c>
      <c r="K159" s="14">
        <v>721749.898499934</v>
      </c>
      <c r="L159" s="14">
        <v>655898.17000000598</v>
      </c>
      <c r="M159" s="14">
        <v>0</v>
      </c>
      <c r="N159" s="14">
        <f t="shared" si="10"/>
        <v>655898.17000000598</v>
      </c>
      <c r="O159" s="14">
        <v>0</v>
      </c>
      <c r="P159" s="14">
        <f t="shared" si="11"/>
        <v>655898.17000000598</v>
      </c>
      <c r="Q159" s="14">
        <f t="shared" si="12"/>
        <v>-65851.728499928024</v>
      </c>
      <c r="R159" s="15">
        <f t="shared" si="13"/>
        <v>-9.1238985466839034E-2</v>
      </c>
      <c r="S159" s="15">
        <v>0.36595608223220999</v>
      </c>
      <c r="T159" s="16">
        <f t="shared" si="14"/>
        <v>0.33256662056392394</v>
      </c>
    </row>
    <row r="160" spans="1:20" x14ac:dyDescent="0.35">
      <c r="A160" s="8" t="s">
        <v>338</v>
      </c>
      <c r="B160" s="9" t="s">
        <v>339</v>
      </c>
      <c r="C160" s="10" t="s">
        <v>22</v>
      </c>
      <c r="D160" s="11" t="s">
        <v>23</v>
      </c>
      <c r="E160" s="12">
        <v>0.62500906599680195</v>
      </c>
      <c r="F160" s="13">
        <v>21613</v>
      </c>
      <c r="G160" s="14">
        <v>1884457.00772567</v>
      </c>
      <c r="H160" s="14">
        <v>21450679.670000099</v>
      </c>
      <c r="I160" s="14">
        <v>590853.61920000403</v>
      </c>
      <c r="J160" s="14">
        <v>0</v>
      </c>
      <c r="K160" s="14">
        <v>590853.61920000403</v>
      </c>
      <c r="L160" s="14">
        <v>768215.88000001304</v>
      </c>
      <c r="M160" s="14">
        <v>0</v>
      </c>
      <c r="N160" s="14">
        <f t="shared" si="10"/>
        <v>768215.88000001304</v>
      </c>
      <c r="O160" s="14">
        <v>0</v>
      </c>
      <c r="P160" s="14">
        <f t="shared" si="11"/>
        <v>768215.88000001304</v>
      </c>
      <c r="Q160" s="14">
        <f t="shared" si="12"/>
        <v>177362.26080000901</v>
      </c>
      <c r="R160" s="15">
        <f t="shared" si="13"/>
        <v>0.30017969770609437</v>
      </c>
      <c r="S160" s="15">
        <v>0.31354051420525503</v>
      </c>
      <c r="T160" s="16">
        <f t="shared" si="14"/>
        <v>0.40765901097800272</v>
      </c>
    </row>
    <row r="161" spans="1:20" x14ac:dyDescent="0.35">
      <c r="A161" s="8" t="s">
        <v>340</v>
      </c>
      <c r="B161" s="9" t="s">
        <v>341</v>
      </c>
      <c r="C161" s="10" t="s">
        <v>22</v>
      </c>
      <c r="D161" s="11" t="s">
        <v>23</v>
      </c>
      <c r="E161" s="12">
        <v>1.8106090780809001</v>
      </c>
      <c r="F161" s="13">
        <v>21244</v>
      </c>
      <c r="G161" s="14">
        <v>1883251.4247502801</v>
      </c>
      <c r="H161" s="14">
        <v>12477012.8099999</v>
      </c>
      <c r="I161" s="14">
        <v>887566.40620018903</v>
      </c>
      <c r="J161" s="14">
        <v>28067.964499999998</v>
      </c>
      <c r="K161" s="14">
        <v>915608.486199848</v>
      </c>
      <c r="L161" s="14">
        <v>1062591.8300000101</v>
      </c>
      <c r="M161" s="14">
        <v>5613.5929069199992</v>
      </c>
      <c r="N161" s="14">
        <f t="shared" si="10"/>
        <v>1068205.4229069301</v>
      </c>
      <c r="O161" s="14">
        <v>80838</v>
      </c>
      <c r="P161" s="14">
        <f t="shared" si="11"/>
        <v>1149043.4229069301</v>
      </c>
      <c r="Q161" s="14">
        <f t="shared" si="12"/>
        <v>233434.93670708209</v>
      </c>
      <c r="R161" s="15">
        <f t="shared" si="13"/>
        <v>0.25495060413423332</v>
      </c>
      <c r="S161" s="15">
        <v>0.48618494278917601</v>
      </c>
      <c r="T161" s="16">
        <f t="shared" si="14"/>
        <v>0.61013808767424338</v>
      </c>
    </row>
    <row r="162" spans="1:20" x14ac:dyDescent="0.35">
      <c r="A162" s="8" t="s">
        <v>342</v>
      </c>
      <c r="B162" s="9" t="s">
        <v>343</v>
      </c>
      <c r="C162" s="10" t="s">
        <v>22</v>
      </c>
      <c r="D162" s="11" t="s">
        <v>23</v>
      </c>
      <c r="E162" s="12">
        <v>0.60363667400880905</v>
      </c>
      <c r="F162" s="13">
        <v>19550</v>
      </c>
      <c r="G162" s="14">
        <v>1528561.62150987</v>
      </c>
      <c r="H162" s="14">
        <v>22875224.4900002</v>
      </c>
      <c r="I162" s="14">
        <v>624472.46450004203</v>
      </c>
      <c r="J162" s="14">
        <v>0</v>
      </c>
      <c r="K162" s="14">
        <v>624472.46450004203</v>
      </c>
      <c r="L162" s="14">
        <v>594723.599999981</v>
      </c>
      <c r="M162" s="14">
        <v>0</v>
      </c>
      <c r="N162" s="14">
        <f t="shared" si="10"/>
        <v>594723.599999981</v>
      </c>
      <c r="O162" s="14">
        <v>0</v>
      </c>
      <c r="P162" s="14">
        <f t="shared" si="11"/>
        <v>594723.599999981</v>
      </c>
      <c r="Q162" s="14">
        <f t="shared" si="12"/>
        <v>-29748.864500061027</v>
      </c>
      <c r="R162" s="15">
        <f t="shared" si="13"/>
        <v>-4.7638392709401879E-2</v>
      </c>
      <c r="S162" s="15">
        <v>0.40853600909017002</v>
      </c>
      <c r="T162" s="16">
        <f t="shared" si="14"/>
        <v>0.38907401025320121</v>
      </c>
    </row>
    <row r="163" spans="1:20" x14ac:dyDescent="0.35">
      <c r="A163" s="8" t="s">
        <v>344</v>
      </c>
      <c r="B163" s="9" t="s">
        <v>345</v>
      </c>
      <c r="C163" s="10" t="s">
        <v>22</v>
      </c>
      <c r="D163" s="11" t="s">
        <v>23</v>
      </c>
      <c r="E163" s="12">
        <v>0.49532952544031</v>
      </c>
      <c r="F163" s="13">
        <v>18713</v>
      </c>
      <c r="G163" s="14">
        <v>1748054.18534454</v>
      </c>
      <c r="H163" s="14">
        <v>3715677.8599999901</v>
      </c>
      <c r="I163" s="14">
        <v>1132133.25000016</v>
      </c>
      <c r="J163" s="14">
        <v>140430.11780000001</v>
      </c>
      <c r="K163" s="14">
        <v>1272480.75000018</v>
      </c>
      <c r="L163" s="14">
        <v>839761.05000000203</v>
      </c>
      <c r="M163" s="14">
        <v>0</v>
      </c>
      <c r="N163" s="14">
        <f t="shared" si="10"/>
        <v>839761.05000000203</v>
      </c>
      <c r="O163" s="14">
        <v>0</v>
      </c>
      <c r="P163" s="14">
        <f t="shared" si="11"/>
        <v>839761.05000000203</v>
      </c>
      <c r="Q163" s="14">
        <f t="shared" si="12"/>
        <v>-432719.70000017795</v>
      </c>
      <c r="R163" s="15">
        <f t="shared" si="13"/>
        <v>-0.34005991839178451</v>
      </c>
      <c r="S163" s="15">
        <v>0.72794125071665305</v>
      </c>
      <c r="T163" s="16">
        <f t="shared" si="14"/>
        <v>0.48039760840393275</v>
      </c>
    </row>
    <row r="164" spans="1:20" x14ac:dyDescent="0.35">
      <c r="A164" s="8" t="s">
        <v>346</v>
      </c>
      <c r="B164" s="9" t="s">
        <v>347</v>
      </c>
      <c r="C164" s="10" t="s">
        <v>22</v>
      </c>
      <c r="D164" s="11" t="s">
        <v>23</v>
      </c>
      <c r="E164" s="12">
        <v>0.47639721712538102</v>
      </c>
      <c r="F164" s="13">
        <v>18400</v>
      </c>
      <c r="G164" s="14">
        <v>1595248.21976294</v>
      </c>
      <c r="H164" s="14">
        <v>6227803.8499999996</v>
      </c>
      <c r="I164" s="14">
        <v>1254502.2699998501</v>
      </c>
      <c r="J164" s="14">
        <v>26195.13</v>
      </c>
      <c r="K164" s="14">
        <v>1280630.2699999299</v>
      </c>
      <c r="L164" s="14">
        <v>646929.55999997398</v>
      </c>
      <c r="M164" s="14">
        <v>0</v>
      </c>
      <c r="N164" s="14">
        <f t="shared" si="10"/>
        <v>646929.55999997398</v>
      </c>
      <c r="O164" s="14">
        <v>0</v>
      </c>
      <c r="P164" s="14">
        <f t="shared" si="11"/>
        <v>646929.55999997398</v>
      </c>
      <c r="Q164" s="14">
        <f t="shared" si="12"/>
        <v>-633700.70999995596</v>
      </c>
      <c r="R164" s="15">
        <f t="shared" si="13"/>
        <v>-0.49483502369500498</v>
      </c>
      <c r="S164" s="15">
        <v>0.80277805932310498</v>
      </c>
      <c r="T164" s="16">
        <f t="shared" si="14"/>
        <v>0.40553535931612589</v>
      </c>
    </row>
    <row r="165" spans="1:20" x14ac:dyDescent="0.35">
      <c r="A165" s="8" t="s">
        <v>348</v>
      </c>
      <c r="B165" s="9" t="s">
        <v>349</v>
      </c>
      <c r="C165" s="10" t="s">
        <v>22</v>
      </c>
      <c r="D165" s="11" t="s">
        <v>23</v>
      </c>
      <c r="E165" s="12">
        <v>0.66098822388473299</v>
      </c>
      <c r="F165" s="13">
        <v>17764</v>
      </c>
      <c r="G165" s="14">
        <v>1500638.8075461199</v>
      </c>
      <c r="H165" s="14">
        <v>15989648.560000399</v>
      </c>
      <c r="I165" s="14">
        <v>436108.15420006099</v>
      </c>
      <c r="J165" s="14">
        <v>0</v>
      </c>
      <c r="K165" s="14">
        <v>436108.15420006099</v>
      </c>
      <c r="L165" s="14">
        <v>668257.86999994703</v>
      </c>
      <c r="M165" s="14">
        <v>0</v>
      </c>
      <c r="N165" s="14">
        <f t="shared" si="10"/>
        <v>668257.86999994703</v>
      </c>
      <c r="O165" s="14">
        <v>0</v>
      </c>
      <c r="P165" s="14">
        <f t="shared" si="11"/>
        <v>668257.86999994703</v>
      </c>
      <c r="Q165" s="14">
        <f t="shared" si="12"/>
        <v>232149.71579988603</v>
      </c>
      <c r="R165" s="15">
        <f t="shared" si="13"/>
        <v>0.53232142890267831</v>
      </c>
      <c r="S165" s="15">
        <v>0.29061500476133501</v>
      </c>
      <c r="T165" s="16">
        <f t="shared" si="14"/>
        <v>0.44531559935644882</v>
      </c>
    </row>
    <row r="166" spans="1:20" x14ac:dyDescent="0.35">
      <c r="A166" s="8" t="s">
        <v>350</v>
      </c>
      <c r="B166" s="9" t="s">
        <v>351</v>
      </c>
      <c r="C166" s="10" t="s">
        <v>22</v>
      </c>
      <c r="D166" s="11" t="s">
        <v>23</v>
      </c>
      <c r="E166" s="12">
        <v>0.42295102529960099</v>
      </c>
      <c r="F166" s="13">
        <v>17685</v>
      </c>
      <c r="G166" s="14">
        <v>739504.32290949696</v>
      </c>
      <c r="H166" s="14">
        <v>2317547.94000002</v>
      </c>
      <c r="I166" s="14">
        <v>448893.31000006798</v>
      </c>
      <c r="J166" s="14">
        <v>31589.869299999998</v>
      </c>
      <c r="K166" s="14">
        <v>480549.459999963</v>
      </c>
      <c r="L166" s="14">
        <v>664111.51000000502</v>
      </c>
      <c r="M166" s="14">
        <v>0</v>
      </c>
      <c r="N166" s="14">
        <f t="shared" si="10"/>
        <v>664111.51000000502</v>
      </c>
      <c r="O166" s="14">
        <v>0</v>
      </c>
      <c r="P166" s="14">
        <f t="shared" si="11"/>
        <v>664111.51000000502</v>
      </c>
      <c r="Q166" s="14">
        <f t="shared" si="12"/>
        <v>183562.05000004201</v>
      </c>
      <c r="R166" s="15">
        <f t="shared" si="13"/>
        <v>0.38198367760116958</v>
      </c>
      <c r="S166" s="15">
        <v>0.64982643794331796</v>
      </c>
      <c r="T166" s="16">
        <f t="shared" si="14"/>
        <v>0.89804953051137371</v>
      </c>
    </row>
    <row r="167" spans="1:20" x14ac:dyDescent="0.35">
      <c r="A167" s="8" t="s">
        <v>352</v>
      </c>
      <c r="B167" s="9" t="s">
        <v>353</v>
      </c>
      <c r="C167" s="10" t="s">
        <v>22</v>
      </c>
      <c r="D167" s="11" t="s">
        <v>23</v>
      </c>
      <c r="E167" s="12">
        <v>0.69339286140979695</v>
      </c>
      <c r="F167" s="13">
        <v>17684</v>
      </c>
      <c r="G167" s="14">
        <v>2126984.4292661599</v>
      </c>
      <c r="H167" s="14">
        <v>10837787.720000301</v>
      </c>
      <c r="I167" s="14">
        <v>1183138.30850012</v>
      </c>
      <c r="J167" s="14">
        <v>0</v>
      </c>
      <c r="K167" s="14">
        <v>1183138.30850012</v>
      </c>
      <c r="L167" s="14">
        <v>643926.09999998799</v>
      </c>
      <c r="M167" s="14">
        <v>0</v>
      </c>
      <c r="N167" s="14">
        <f t="shared" si="10"/>
        <v>643926.09999998799</v>
      </c>
      <c r="O167" s="14">
        <v>0</v>
      </c>
      <c r="P167" s="14">
        <f t="shared" si="11"/>
        <v>643926.09999998799</v>
      </c>
      <c r="Q167" s="14">
        <f t="shared" si="12"/>
        <v>-539212.20850013196</v>
      </c>
      <c r="R167" s="15">
        <f t="shared" si="13"/>
        <v>-0.45574740047399731</v>
      </c>
      <c r="S167" s="15">
        <v>0.55625151374912496</v>
      </c>
      <c r="T167" s="16">
        <f t="shared" si="14"/>
        <v>0.30274133234823525</v>
      </c>
    </row>
    <row r="168" spans="1:20" x14ac:dyDescent="0.35">
      <c r="A168" s="8" t="s">
        <v>354</v>
      </c>
      <c r="B168" s="9" t="s">
        <v>355</v>
      </c>
      <c r="C168" s="10" t="s">
        <v>22</v>
      </c>
      <c r="D168" s="11" t="s">
        <v>23</v>
      </c>
      <c r="E168" s="12">
        <v>0.71565580110497196</v>
      </c>
      <c r="F168" s="13">
        <v>17217</v>
      </c>
      <c r="G168" s="14">
        <v>1115594.55711202</v>
      </c>
      <c r="H168" s="14">
        <v>6911748.6899999799</v>
      </c>
      <c r="I168" s="14">
        <v>568930.86860000796</v>
      </c>
      <c r="J168" s="14">
        <v>0</v>
      </c>
      <c r="K168" s="14">
        <v>568930.86860000796</v>
      </c>
      <c r="L168" s="14">
        <v>615704.999999939</v>
      </c>
      <c r="M168" s="14">
        <v>0</v>
      </c>
      <c r="N168" s="14">
        <f t="shared" si="10"/>
        <v>615704.999999939</v>
      </c>
      <c r="O168" s="14">
        <v>271193</v>
      </c>
      <c r="P168" s="14">
        <f t="shared" si="11"/>
        <v>886897.999999939</v>
      </c>
      <c r="Q168" s="14">
        <f t="shared" si="12"/>
        <v>317967.13139993104</v>
      </c>
      <c r="R168" s="15">
        <f t="shared" si="13"/>
        <v>0.55888535663808525</v>
      </c>
      <c r="S168" s="15">
        <v>0.50997996088545094</v>
      </c>
      <c r="T168" s="16">
        <f t="shared" si="14"/>
        <v>0.79500029320319021</v>
      </c>
    </row>
    <row r="169" spans="1:20" x14ac:dyDescent="0.35">
      <c r="A169" s="8" t="s">
        <v>356</v>
      </c>
      <c r="B169" s="9" t="s">
        <v>357</v>
      </c>
      <c r="C169" s="10" t="s">
        <v>22</v>
      </c>
      <c r="D169" s="11" t="s">
        <v>23</v>
      </c>
      <c r="E169" s="12">
        <v>0.56216176631925197</v>
      </c>
      <c r="F169" s="13">
        <v>15735</v>
      </c>
      <c r="G169" s="14">
        <v>1581973.72245355</v>
      </c>
      <c r="H169" s="14">
        <v>15285646.619999999</v>
      </c>
      <c r="I169" s="14">
        <v>549797.03659993003</v>
      </c>
      <c r="J169" s="14">
        <v>0</v>
      </c>
      <c r="K169" s="14">
        <v>549797.03659993003</v>
      </c>
      <c r="L169" s="14">
        <v>575364.42999996396</v>
      </c>
      <c r="M169" s="14">
        <v>0</v>
      </c>
      <c r="N169" s="14">
        <f t="shared" si="10"/>
        <v>575364.42999996396</v>
      </c>
      <c r="O169" s="14">
        <v>0</v>
      </c>
      <c r="P169" s="14">
        <f t="shared" si="11"/>
        <v>575364.42999996396</v>
      </c>
      <c r="Q169" s="14">
        <f t="shared" si="12"/>
        <v>25567.393400033936</v>
      </c>
      <c r="R169" s="15">
        <f t="shared" si="13"/>
        <v>4.650333068026069E-2</v>
      </c>
      <c r="S169" s="15">
        <v>0.34753866565320002</v>
      </c>
      <c r="T169" s="16">
        <f t="shared" si="14"/>
        <v>0.36370037114624565</v>
      </c>
    </row>
    <row r="170" spans="1:20" x14ac:dyDescent="0.35">
      <c r="A170" s="8" t="s">
        <v>358</v>
      </c>
      <c r="B170" s="9" t="s">
        <v>359</v>
      </c>
      <c r="C170" s="10" t="s">
        <v>22</v>
      </c>
      <c r="D170" s="11" t="s">
        <v>23</v>
      </c>
      <c r="E170" s="12">
        <v>0.41785268085106497</v>
      </c>
      <c r="F170" s="13">
        <v>14638</v>
      </c>
      <c r="G170" s="14">
        <v>803444.27243776305</v>
      </c>
      <c r="H170" s="14">
        <v>5299534.9600000298</v>
      </c>
      <c r="I170" s="14">
        <v>896195.41049991199</v>
      </c>
      <c r="J170" s="14">
        <v>83921.762900000002</v>
      </c>
      <c r="K170" s="14">
        <v>980217.53049981105</v>
      </c>
      <c r="L170" s="14">
        <v>613517.83999998798</v>
      </c>
      <c r="M170" s="14">
        <v>0</v>
      </c>
      <c r="N170" s="14">
        <f t="shared" si="10"/>
        <v>613517.83999998798</v>
      </c>
      <c r="O170" s="14">
        <v>0</v>
      </c>
      <c r="P170" s="14">
        <f t="shared" si="11"/>
        <v>613517.83999998798</v>
      </c>
      <c r="Q170" s="14">
        <f t="shared" si="12"/>
        <v>-366699.69049982307</v>
      </c>
      <c r="R170" s="15">
        <f t="shared" si="13"/>
        <v>-0.37410031864339705</v>
      </c>
      <c r="S170" s="15">
        <v>1.22001931450167</v>
      </c>
      <c r="T170" s="16">
        <f t="shared" si="14"/>
        <v>0.76360970019549512</v>
      </c>
    </row>
    <row r="171" spans="1:20" x14ac:dyDescent="0.35">
      <c r="A171" s="8" t="s">
        <v>360</v>
      </c>
      <c r="B171" s="9" t="s">
        <v>361</v>
      </c>
      <c r="C171" s="10" t="s">
        <v>22</v>
      </c>
      <c r="D171" s="11" t="s">
        <v>23</v>
      </c>
      <c r="E171" s="12">
        <v>0.78687694463909996</v>
      </c>
      <c r="F171" s="13">
        <v>14532</v>
      </c>
      <c r="G171" s="14">
        <v>2156001.0057773101</v>
      </c>
      <c r="H171" s="14">
        <v>20865117.43</v>
      </c>
      <c r="I171" s="14">
        <v>880842.17419996602</v>
      </c>
      <c r="J171" s="14">
        <v>0</v>
      </c>
      <c r="K171" s="14">
        <v>880842.17419996602</v>
      </c>
      <c r="L171" s="14">
        <v>628342.699999996</v>
      </c>
      <c r="M171" s="14">
        <v>0</v>
      </c>
      <c r="N171" s="14">
        <f t="shared" si="10"/>
        <v>628342.699999996</v>
      </c>
      <c r="O171" s="14">
        <v>0</v>
      </c>
      <c r="P171" s="14">
        <f t="shared" si="11"/>
        <v>628342.699999996</v>
      </c>
      <c r="Q171" s="14">
        <f t="shared" si="12"/>
        <v>-252499.47419997002</v>
      </c>
      <c r="R171" s="15">
        <f t="shared" si="13"/>
        <v>-0.28665688541685153</v>
      </c>
      <c r="S171" s="15">
        <v>0.40855369354635002</v>
      </c>
      <c r="T171" s="16">
        <f t="shared" si="14"/>
        <v>0.29143896422880267</v>
      </c>
    </row>
    <row r="172" spans="1:20" x14ac:dyDescent="0.35">
      <c r="A172" s="8" t="s">
        <v>362</v>
      </c>
      <c r="B172" s="9" t="s">
        <v>363</v>
      </c>
      <c r="C172" s="10" t="s">
        <v>22</v>
      </c>
      <c r="D172" s="11" t="s">
        <v>23</v>
      </c>
      <c r="E172" s="12">
        <v>0.52376191978368603</v>
      </c>
      <c r="F172" s="13">
        <v>14316</v>
      </c>
      <c r="G172" s="14">
        <v>1484409.67563901</v>
      </c>
      <c r="H172" s="14">
        <v>6053882.04</v>
      </c>
      <c r="I172" s="14">
        <v>1343115.2800000401</v>
      </c>
      <c r="J172" s="14">
        <v>58963.9447</v>
      </c>
      <c r="K172" s="14">
        <v>1402097.1999998901</v>
      </c>
      <c r="L172" s="14">
        <v>472310.539999987</v>
      </c>
      <c r="M172" s="14">
        <v>0</v>
      </c>
      <c r="N172" s="14">
        <f t="shared" si="10"/>
        <v>472310.539999987</v>
      </c>
      <c r="O172" s="14">
        <v>0</v>
      </c>
      <c r="P172" s="14">
        <f t="shared" si="11"/>
        <v>472310.539999987</v>
      </c>
      <c r="Q172" s="14">
        <f t="shared" si="12"/>
        <v>-929786.65999990306</v>
      </c>
      <c r="R172" s="15">
        <f t="shared" si="13"/>
        <v>-0.66313994493390038</v>
      </c>
      <c r="S172" s="15">
        <v>0.94454868019929605</v>
      </c>
      <c r="T172" s="16">
        <f t="shared" si="14"/>
        <v>0.31818072042454609</v>
      </c>
    </row>
    <row r="173" spans="1:20" x14ac:dyDescent="0.35">
      <c r="A173" s="8" t="s">
        <v>364</v>
      </c>
      <c r="B173" s="9" t="s">
        <v>365</v>
      </c>
      <c r="C173" s="10" t="s">
        <v>22</v>
      </c>
      <c r="D173" s="11" t="s">
        <v>23</v>
      </c>
      <c r="E173" s="12">
        <v>0.96831967686093401</v>
      </c>
      <c r="F173" s="13">
        <v>14231</v>
      </c>
      <c r="G173" s="14">
        <v>1830104.9044967899</v>
      </c>
      <c r="H173" s="14">
        <v>9932532.3800000008</v>
      </c>
      <c r="I173" s="14">
        <v>888735.59419994196</v>
      </c>
      <c r="J173" s="14">
        <v>0</v>
      </c>
      <c r="K173" s="14">
        <v>888735.59419994196</v>
      </c>
      <c r="L173" s="14">
        <v>461839.55999999703</v>
      </c>
      <c r="M173" s="14">
        <v>0</v>
      </c>
      <c r="N173" s="14">
        <f t="shared" si="10"/>
        <v>461839.55999999703</v>
      </c>
      <c r="O173" s="14">
        <v>0</v>
      </c>
      <c r="P173" s="14">
        <f t="shared" si="11"/>
        <v>461839.55999999703</v>
      </c>
      <c r="Q173" s="14">
        <f t="shared" si="12"/>
        <v>-426896.03419994493</v>
      </c>
      <c r="R173" s="15">
        <f t="shared" si="13"/>
        <v>-0.48034087639332768</v>
      </c>
      <c r="S173" s="15">
        <v>0.48562002758214001</v>
      </c>
      <c r="T173" s="16">
        <f t="shared" si="14"/>
        <v>0.25235687793918327</v>
      </c>
    </row>
    <row r="174" spans="1:20" x14ac:dyDescent="0.35">
      <c r="A174" s="8" t="s">
        <v>366</v>
      </c>
      <c r="B174" s="9" t="s">
        <v>367</v>
      </c>
      <c r="C174" s="10" t="s">
        <v>22</v>
      </c>
      <c r="D174" s="11" t="s">
        <v>23</v>
      </c>
      <c r="E174" s="12">
        <v>0.48871548969072498</v>
      </c>
      <c r="F174" s="13">
        <v>13924</v>
      </c>
      <c r="G174" s="14">
        <v>3020214.2185186199</v>
      </c>
      <c r="H174" s="14">
        <v>6340632.4199998602</v>
      </c>
      <c r="I174" s="14">
        <v>1120961.6999999101</v>
      </c>
      <c r="J174" s="14">
        <v>35822.970399999998</v>
      </c>
      <c r="K174" s="14">
        <v>1156746.3800001501</v>
      </c>
      <c r="L174" s="14">
        <v>794064.43000000098</v>
      </c>
      <c r="M174" s="14">
        <v>0</v>
      </c>
      <c r="N174" s="14">
        <f t="shared" si="10"/>
        <v>794064.43000000098</v>
      </c>
      <c r="O174" s="14">
        <v>0</v>
      </c>
      <c r="P174" s="14">
        <f t="shared" si="11"/>
        <v>794064.43000000098</v>
      </c>
      <c r="Q174" s="14">
        <f t="shared" si="12"/>
        <v>-362681.95000014908</v>
      </c>
      <c r="R174" s="15">
        <f t="shared" si="13"/>
        <v>-0.31353627404487927</v>
      </c>
      <c r="S174" s="15">
        <v>0.38300143509936802</v>
      </c>
      <c r="T174" s="16">
        <f t="shared" si="14"/>
        <v>0.26291659218447105</v>
      </c>
    </row>
    <row r="175" spans="1:20" x14ac:dyDescent="0.35">
      <c r="A175" s="8" t="s">
        <v>368</v>
      </c>
      <c r="B175" s="9" t="s">
        <v>369</v>
      </c>
      <c r="C175" s="10" t="s">
        <v>22</v>
      </c>
      <c r="D175" s="11" t="s">
        <v>23</v>
      </c>
      <c r="E175" s="12">
        <v>0.53716389386876895</v>
      </c>
      <c r="F175" s="13">
        <v>12651</v>
      </c>
      <c r="G175" s="14">
        <v>1215355.18640553</v>
      </c>
      <c r="H175" s="14">
        <v>16259423.939999901</v>
      </c>
      <c r="I175" s="14">
        <v>281990.18999998597</v>
      </c>
      <c r="J175" s="14">
        <v>0</v>
      </c>
      <c r="K175" s="14">
        <v>281990.18999998597</v>
      </c>
      <c r="L175" s="14">
        <v>416052.08000000298</v>
      </c>
      <c r="M175" s="14">
        <v>0</v>
      </c>
      <c r="N175" s="14">
        <f t="shared" si="10"/>
        <v>416052.08000000298</v>
      </c>
      <c r="O175" s="14">
        <v>0</v>
      </c>
      <c r="P175" s="14">
        <f t="shared" si="11"/>
        <v>416052.08000000298</v>
      </c>
      <c r="Q175" s="14">
        <f t="shared" si="12"/>
        <v>134061.89000001701</v>
      </c>
      <c r="R175" s="15">
        <f t="shared" si="13"/>
        <v>0.47541331136385873</v>
      </c>
      <c r="S175" s="15">
        <v>0.23202286307263301</v>
      </c>
      <c r="T175" s="16">
        <f t="shared" si="14"/>
        <v>0.34232962071811823</v>
      </c>
    </row>
    <row r="176" spans="1:20" x14ac:dyDescent="0.35">
      <c r="A176" s="8" t="s">
        <v>370</v>
      </c>
      <c r="B176" s="9" t="s">
        <v>371</v>
      </c>
      <c r="C176" s="10" t="s">
        <v>22</v>
      </c>
      <c r="D176" s="11" t="s">
        <v>23</v>
      </c>
      <c r="E176" s="12">
        <v>1.1593694744976799</v>
      </c>
      <c r="F176" s="13">
        <v>11870</v>
      </c>
      <c r="G176" s="14">
        <v>989053.31806594203</v>
      </c>
      <c r="H176" s="14">
        <v>4552228.54</v>
      </c>
      <c r="I176" s="14">
        <v>454179.89619996602</v>
      </c>
      <c r="J176" s="14">
        <v>46342.193099999997</v>
      </c>
      <c r="K176" s="14">
        <v>500472.896200035</v>
      </c>
      <c r="L176" s="14">
        <v>420568.94000000099</v>
      </c>
      <c r="M176" s="14">
        <v>0</v>
      </c>
      <c r="N176" s="14">
        <f t="shared" si="10"/>
        <v>420568.94000000099</v>
      </c>
      <c r="O176" s="14">
        <v>402148</v>
      </c>
      <c r="P176" s="14">
        <f t="shared" si="11"/>
        <v>822716.94000000099</v>
      </c>
      <c r="Q176" s="14">
        <f t="shared" si="12"/>
        <v>322244.04379996599</v>
      </c>
      <c r="R176" s="15">
        <f t="shared" si="13"/>
        <v>0.64387911162958889</v>
      </c>
      <c r="S176" s="15">
        <v>0.50601204915695697</v>
      </c>
      <c r="T176" s="16">
        <f t="shared" si="14"/>
        <v>0.8318226378420065</v>
      </c>
    </row>
    <row r="177" spans="1:20" x14ac:dyDescent="0.35">
      <c r="A177" s="8" t="s">
        <v>372</v>
      </c>
      <c r="B177" s="9" t="s">
        <v>373</v>
      </c>
      <c r="C177" s="10" t="s">
        <v>22</v>
      </c>
      <c r="D177" s="11" t="s">
        <v>23</v>
      </c>
      <c r="E177" s="12">
        <v>0.434353559448377</v>
      </c>
      <c r="F177" s="13">
        <v>11191</v>
      </c>
      <c r="G177" s="14">
        <v>1157638.50593601</v>
      </c>
      <c r="H177" s="14">
        <v>3783305.52</v>
      </c>
      <c r="I177" s="14">
        <v>750674.10999986599</v>
      </c>
      <c r="J177" s="14">
        <v>82021.953099999999</v>
      </c>
      <c r="K177" s="14">
        <v>832704.13999986101</v>
      </c>
      <c r="L177" s="14">
        <v>484467.46999999398</v>
      </c>
      <c r="M177" s="14">
        <v>0</v>
      </c>
      <c r="N177" s="14">
        <f t="shared" si="10"/>
        <v>484467.46999999398</v>
      </c>
      <c r="O177" s="14">
        <v>0</v>
      </c>
      <c r="P177" s="14">
        <f t="shared" si="11"/>
        <v>484467.46999999398</v>
      </c>
      <c r="Q177" s="14">
        <f t="shared" si="12"/>
        <v>-348236.66999986704</v>
      </c>
      <c r="R177" s="15">
        <f t="shared" si="13"/>
        <v>-0.41819975819974325</v>
      </c>
      <c r="S177" s="15">
        <v>0.71931275240933601</v>
      </c>
      <c r="T177" s="16">
        <f t="shared" si="14"/>
        <v>0.418496333281759</v>
      </c>
    </row>
    <row r="178" spans="1:20" x14ac:dyDescent="0.35">
      <c r="A178" s="8" t="s">
        <v>374</v>
      </c>
      <c r="B178" s="9" t="s">
        <v>375</v>
      </c>
      <c r="C178" s="10" t="s">
        <v>22</v>
      </c>
      <c r="D178" s="11" t="s">
        <v>23</v>
      </c>
      <c r="E178" s="12">
        <v>0.49076170212765502</v>
      </c>
      <c r="F178" s="13">
        <v>10723</v>
      </c>
      <c r="G178" s="14">
        <v>1258761.28604305</v>
      </c>
      <c r="H178" s="14">
        <v>6013463.7999999197</v>
      </c>
      <c r="I178" s="14">
        <v>2415558.2666005301</v>
      </c>
      <c r="J178" s="14">
        <v>186590.0876</v>
      </c>
      <c r="K178" s="14">
        <v>2602138.4666001</v>
      </c>
      <c r="L178" s="14">
        <v>1310489.2199999699</v>
      </c>
      <c r="M178" s="14">
        <v>136383.24875907708</v>
      </c>
      <c r="N178" s="14">
        <f t="shared" si="10"/>
        <v>1446872.4687590471</v>
      </c>
      <c r="O178" s="14">
        <v>0</v>
      </c>
      <c r="P178" s="14">
        <f t="shared" si="11"/>
        <v>1446872.4687590471</v>
      </c>
      <c r="Q178" s="14">
        <f t="shared" si="12"/>
        <v>-1155265.9978410529</v>
      </c>
      <c r="R178" s="15">
        <f t="shared" si="13"/>
        <v>-0.44396791818327003</v>
      </c>
      <c r="S178" s="15">
        <v>2.0672215577744599</v>
      </c>
      <c r="T178" s="16">
        <f t="shared" si="14"/>
        <v>1.1494415063457581</v>
      </c>
    </row>
    <row r="179" spans="1:20" x14ac:dyDescent="0.35">
      <c r="A179" s="8" t="s">
        <v>376</v>
      </c>
      <c r="B179" s="9" t="s">
        <v>377</v>
      </c>
      <c r="C179" s="10" t="s">
        <v>22</v>
      </c>
      <c r="D179" s="11" t="s">
        <v>23</v>
      </c>
      <c r="E179" s="12">
        <v>0.54502126436781695</v>
      </c>
      <c r="F179" s="13">
        <v>10243</v>
      </c>
      <c r="G179" s="14">
        <v>1158845.41778988</v>
      </c>
      <c r="H179" s="14">
        <v>4130538.09999996</v>
      </c>
      <c r="I179" s="14">
        <v>489229.271899944</v>
      </c>
      <c r="J179" s="14">
        <v>47680.228199999998</v>
      </c>
      <c r="K179" s="14">
        <v>536859.221899995</v>
      </c>
      <c r="L179" s="14">
        <v>395014.57999999798</v>
      </c>
      <c r="M179" s="14">
        <v>0</v>
      </c>
      <c r="N179" s="14">
        <f t="shared" si="10"/>
        <v>395014.57999999798</v>
      </c>
      <c r="O179" s="14">
        <v>0</v>
      </c>
      <c r="P179" s="14">
        <f t="shared" si="11"/>
        <v>395014.57999999798</v>
      </c>
      <c r="Q179" s="14">
        <f t="shared" si="12"/>
        <v>-141844.64189999702</v>
      </c>
      <c r="R179" s="15">
        <f t="shared" si="13"/>
        <v>-0.26421198726548006</v>
      </c>
      <c r="S179" s="15">
        <v>0.46327078112271503</v>
      </c>
      <c r="T179" s="16">
        <f t="shared" si="14"/>
        <v>0.34086908740025013</v>
      </c>
    </row>
    <row r="180" spans="1:20" x14ac:dyDescent="0.35">
      <c r="A180" s="8" t="s">
        <v>378</v>
      </c>
      <c r="B180" s="9" t="s">
        <v>379</v>
      </c>
      <c r="C180" s="10" t="s">
        <v>22</v>
      </c>
      <c r="D180" s="11" t="s">
        <v>23</v>
      </c>
      <c r="E180" s="12">
        <v>0.463990789473684</v>
      </c>
      <c r="F180" s="13">
        <v>10215</v>
      </c>
      <c r="G180" s="14">
        <v>570858.33782365895</v>
      </c>
      <c r="H180" s="14">
        <v>2358687.2000000398</v>
      </c>
      <c r="I180" s="14">
        <v>1614255.8003998401</v>
      </c>
      <c r="J180" s="14">
        <v>88740.280499999993</v>
      </c>
      <c r="K180" s="14">
        <v>1703534.9003999401</v>
      </c>
      <c r="L180" s="14">
        <v>440549.77999999601</v>
      </c>
      <c r="M180" s="14">
        <v>0</v>
      </c>
      <c r="N180" s="14">
        <f t="shared" si="10"/>
        <v>440549.77999999601</v>
      </c>
      <c r="O180" s="14">
        <v>0</v>
      </c>
      <c r="P180" s="14">
        <f t="shared" si="11"/>
        <v>440549.77999999601</v>
      </c>
      <c r="Q180" s="14">
        <f t="shared" si="12"/>
        <v>-1262985.120399944</v>
      </c>
      <c r="R180" s="15">
        <f t="shared" si="13"/>
        <v>-0.74139081042802946</v>
      </c>
      <c r="S180" s="15">
        <v>2.9841639992410398</v>
      </c>
      <c r="T180" s="16">
        <f t="shared" si="14"/>
        <v>0.77173223339357455</v>
      </c>
    </row>
    <row r="181" spans="1:20" x14ac:dyDescent="0.35">
      <c r="A181" s="8" t="s">
        <v>380</v>
      </c>
      <c r="B181" s="9" t="s">
        <v>381</v>
      </c>
      <c r="C181" s="10" t="s">
        <v>22</v>
      </c>
      <c r="D181" s="11" t="s">
        <v>23</v>
      </c>
      <c r="E181" s="12">
        <v>0.70295401312468397</v>
      </c>
      <c r="F181" s="13">
        <v>9992</v>
      </c>
      <c r="G181" s="14">
        <v>1184344.4230224399</v>
      </c>
      <c r="H181" s="14">
        <v>15277363.880000001</v>
      </c>
      <c r="I181" s="14">
        <v>475935.35849999299</v>
      </c>
      <c r="J181" s="14">
        <v>0</v>
      </c>
      <c r="K181" s="14">
        <v>475935.35849999299</v>
      </c>
      <c r="L181" s="14">
        <v>389854.20999999699</v>
      </c>
      <c r="M181" s="14">
        <v>0</v>
      </c>
      <c r="N181" s="14">
        <f t="shared" si="10"/>
        <v>389854.20999999699</v>
      </c>
      <c r="O181" s="14">
        <v>0</v>
      </c>
      <c r="P181" s="14">
        <f t="shared" si="11"/>
        <v>389854.20999999699</v>
      </c>
      <c r="Q181" s="14">
        <f t="shared" si="12"/>
        <v>-86081.148499995994</v>
      </c>
      <c r="R181" s="15">
        <f t="shared" si="13"/>
        <v>-0.18086731099638872</v>
      </c>
      <c r="S181" s="15">
        <v>0.40185553226603499</v>
      </c>
      <c r="T181" s="16">
        <f t="shared" si="14"/>
        <v>0.32917300273605493</v>
      </c>
    </row>
    <row r="182" spans="1:20" x14ac:dyDescent="0.35">
      <c r="A182" s="8" t="s">
        <v>382</v>
      </c>
      <c r="B182" s="9" t="s">
        <v>383</v>
      </c>
      <c r="C182" s="10" t="s">
        <v>22</v>
      </c>
      <c r="D182" s="11" t="s">
        <v>23</v>
      </c>
      <c r="E182" s="12">
        <v>1.5357110099337701</v>
      </c>
      <c r="F182" s="13">
        <v>9683</v>
      </c>
      <c r="G182" s="14">
        <v>1213760.73274824</v>
      </c>
      <c r="H182" s="14">
        <v>6751182.5300000198</v>
      </c>
      <c r="I182" s="14">
        <v>340829.97829987499</v>
      </c>
      <c r="J182" s="14">
        <v>329414.89480000001</v>
      </c>
      <c r="K182" s="14">
        <v>670245.63829996902</v>
      </c>
      <c r="L182" s="14">
        <v>516033.29000000597</v>
      </c>
      <c r="M182" s="14">
        <v>0</v>
      </c>
      <c r="N182" s="14">
        <f t="shared" si="10"/>
        <v>516033.29000000597</v>
      </c>
      <c r="O182" s="14">
        <v>725423</v>
      </c>
      <c r="P182" s="14">
        <f t="shared" si="11"/>
        <v>1241456.2900000061</v>
      </c>
      <c r="Q182" s="14">
        <f t="shared" si="12"/>
        <v>571210.65170003707</v>
      </c>
      <c r="R182" s="15">
        <f t="shared" si="13"/>
        <v>0.85224075929665544</v>
      </c>
      <c r="S182" s="15">
        <v>0.55220573562499298</v>
      </c>
      <c r="T182" s="16">
        <f t="shared" si="14"/>
        <v>1.022817971042</v>
      </c>
    </row>
    <row r="183" spans="1:20" x14ac:dyDescent="0.35">
      <c r="A183" s="8" t="s">
        <v>384</v>
      </c>
      <c r="B183" s="9" t="s">
        <v>385</v>
      </c>
      <c r="C183" s="10" t="s">
        <v>22</v>
      </c>
      <c r="D183" s="11" t="s">
        <v>23</v>
      </c>
      <c r="E183" s="12">
        <v>0.47736988071570502</v>
      </c>
      <c r="F183" s="13">
        <v>9109</v>
      </c>
      <c r="G183" s="14">
        <v>256753.054991843</v>
      </c>
      <c r="H183" s="14">
        <v>1286167.02999999</v>
      </c>
      <c r="I183" s="14">
        <v>239509.429999969</v>
      </c>
      <c r="J183" s="14">
        <v>23674.0684</v>
      </c>
      <c r="K183" s="14">
        <v>263192.829999996</v>
      </c>
      <c r="L183" s="14">
        <v>402063.44999999402</v>
      </c>
      <c r="M183" s="14">
        <v>0</v>
      </c>
      <c r="N183" s="14">
        <f t="shared" si="10"/>
        <v>402063.44999999402</v>
      </c>
      <c r="O183" s="14">
        <v>0</v>
      </c>
      <c r="P183" s="14">
        <f t="shared" si="11"/>
        <v>402063.44999999402</v>
      </c>
      <c r="Q183" s="14">
        <f t="shared" si="12"/>
        <v>138870.61999999802</v>
      </c>
      <c r="R183" s="15">
        <f t="shared" si="13"/>
        <v>0.52763830990380756</v>
      </c>
      <c r="S183" s="15">
        <v>1.02508159059045</v>
      </c>
      <c r="T183" s="16">
        <f t="shared" si="14"/>
        <v>1.5659539085631036</v>
      </c>
    </row>
    <row r="184" spans="1:20" x14ac:dyDescent="0.35">
      <c r="A184" s="8" t="s">
        <v>386</v>
      </c>
      <c r="B184" s="9" t="s">
        <v>387</v>
      </c>
      <c r="C184" s="10" t="s">
        <v>22</v>
      </c>
      <c r="D184" s="11" t="s">
        <v>23</v>
      </c>
      <c r="E184" s="12">
        <v>0.43249924660974298</v>
      </c>
      <c r="F184" s="13">
        <v>8740</v>
      </c>
      <c r="G184" s="14">
        <v>825258.89796850097</v>
      </c>
      <c r="H184" s="14">
        <v>1558471.98</v>
      </c>
      <c r="I184" s="14">
        <v>2869214.9299997701</v>
      </c>
      <c r="J184" s="14">
        <v>52919.479599999999</v>
      </c>
      <c r="K184" s="14">
        <v>2922179.3299997798</v>
      </c>
      <c r="L184" s="14">
        <v>360682.129999995</v>
      </c>
      <c r="M184" s="14">
        <v>0</v>
      </c>
      <c r="N184" s="14">
        <f t="shared" si="10"/>
        <v>360682.129999995</v>
      </c>
      <c r="O184" s="14">
        <v>0</v>
      </c>
      <c r="P184" s="14">
        <f t="shared" si="11"/>
        <v>360682.129999995</v>
      </c>
      <c r="Q184" s="14">
        <f t="shared" si="12"/>
        <v>-2561497.1999997851</v>
      </c>
      <c r="R184" s="15">
        <f t="shared" si="13"/>
        <v>-0.87657084344648284</v>
      </c>
      <c r="S184" s="15">
        <v>3.5409243537914801</v>
      </c>
      <c r="T184" s="16">
        <f t="shared" si="14"/>
        <v>0.43705330640828999</v>
      </c>
    </row>
    <row r="185" spans="1:20" x14ac:dyDescent="0.35">
      <c r="A185" s="8" t="s">
        <v>388</v>
      </c>
      <c r="B185" s="9" t="s">
        <v>389</v>
      </c>
      <c r="C185" s="10" t="s">
        <v>22</v>
      </c>
      <c r="D185" s="11" t="s">
        <v>23</v>
      </c>
      <c r="E185" s="12">
        <v>0.74010984996738505</v>
      </c>
      <c r="F185" s="13">
        <v>8665</v>
      </c>
      <c r="G185" s="14">
        <v>1212139.45354243</v>
      </c>
      <c r="H185" s="14">
        <v>6201799.0999999903</v>
      </c>
      <c r="I185" s="14">
        <v>377453.00680000999</v>
      </c>
      <c r="J185" s="14"/>
      <c r="K185" s="14">
        <v>377453.00680000999</v>
      </c>
      <c r="L185" s="14">
        <v>318584.13999999699</v>
      </c>
      <c r="M185" s="14">
        <v>0</v>
      </c>
      <c r="N185" s="14">
        <f t="shared" si="10"/>
        <v>318584.13999999699</v>
      </c>
      <c r="O185" s="14">
        <v>0</v>
      </c>
      <c r="P185" s="14">
        <f t="shared" si="11"/>
        <v>318584.13999999699</v>
      </c>
      <c r="Q185" s="14">
        <f t="shared" si="12"/>
        <v>-58868.866800012998</v>
      </c>
      <c r="R185" s="15">
        <f t="shared" si="13"/>
        <v>-0.1559634331677324</v>
      </c>
      <c r="S185" s="15">
        <v>0.31139404438731699</v>
      </c>
      <c r="T185" s="16">
        <f t="shared" si="14"/>
        <v>0.26282796015668608</v>
      </c>
    </row>
    <row r="186" spans="1:20" x14ac:dyDescent="0.35">
      <c r="A186" s="8" t="s">
        <v>390</v>
      </c>
      <c r="B186" s="9" t="s">
        <v>391</v>
      </c>
      <c r="C186" s="10" t="s">
        <v>22</v>
      </c>
      <c r="D186" s="11" t="s">
        <v>23</v>
      </c>
      <c r="E186" s="12">
        <v>2.2829212709620501</v>
      </c>
      <c r="F186" s="13">
        <v>8571</v>
      </c>
      <c r="G186" s="14">
        <v>2475703.60153154</v>
      </c>
      <c r="H186" s="14">
        <v>12666707.880000001</v>
      </c>
      <c r="I186" s="14">
        <v>750447.26199997996</v>
      </c>
      <c r="J186" s="14"/>
      <c r="K186" s="14">
        <v>750447.26199997996</v>
      </c>
      <c r="L186" s="14">
        <v>725514.39000000397</v>
      </c>
      <c r="M186" s="14">
        <v>0</v>
      </c>
      <c r="N186" s="14">
        <f t="shared" si="10"/>
        <v>725514.39000000397</v>
      </c>
      <c r="O186" s="14">
        <v>0</v>
      </c>
      <c r="P186" s="14">
        <f t="shared" si="11"/>
        <v>725514.39000000397</v>
      </c>
      <c r="Q186" s="14">
        <f t="shared" si="12"/>
        <v>-24932.871999975992</v>
      </c>
      <c r="R186" s="15">
        <f t="shared" si="13"/>
        <v>-3.3224016213382702E-2</v>
      </c>
      <c r="S186" s="15">
        <v>0.30312484157462599</v>
      </c>
      <c r="T186" s="16">
        <f t="shared" si="14"/>
        <v>0.29305381692347188</v>
      </c>
    </row>
    <row r="187" spans="1:20" x14ac:dyDescent="0.35">
      <c r="A187" s="8" t="s">
        <v>392</v>
      </c>
      <c r="B187" s="9" t="s">
        <v>393</v>
      </c>
      <c r="C187" s="10" t="s">
        <v>22</v>
      </c>
      <c r="D187" s="11" t="s">
        <v>23</v>
      </c>
      <c r="E187" s="12">
        <v>0.51090880434782604</v>
      </c>
      <c r="F187" s="13">
        <v>3892</v>
      </c>
      <c r="G187" s="14">
        <v>497817.45288534602</v>
      </c>
      <c r="H187" s="14">
        <v>2547036.8299999898</v>
      </c>
      <c r="I187" s="14">
        <v>196425.15</v>
      </c>
      <c r="J187" s="14"/>
      <c r="K187" s="14">
        <v>196425.15</v>
      </c>
      <c r="L187" s="14">
        <v>131982.94</v>
      </c>
      <c r="M187" s="14">
        <v>0</v>
      </c>
      <c r="N187" s="14">
        <f t="shared" si="10"/>
        <v>131982.94</v>
      </c>
      <c r="O187" s="14">
        <v>0</v>
      </c>
      <c r="P187" s="14">
        <f t="shared" si="11"/>
        <v>131982.94</v>
      </c>
      <c r="Q187" s="14">
        <f t="shared" si="12"/>
        <v>-64442.209999999992</v>
      </c>
      <c r="R187" s="15">
        <f t="shared" si="13"/>
        <v>-0.32807514719983666</v>
      </c>
      <c r="S187" s="15">
        <v>0.394572646783517</v>
      </c>
      <c r="T187" s="16">
        <f t="shared" si="14"/>
        <v>0.26512316760898585</v>
      </c>
    </row>
    <row r="188" spans="1:20" x14ac:dyDescent="0.35">
      <c r="A188" s="8" t="s">
        <v>394</v>
      </c>
      <c r="B188" s="9" t="s">
        <v>395</v>
      </c>
      <c r="C188" s="10" t="s">
        <v>22</v>
      </c>
      <c r="D188" s="11" t="s">
        <v>23</v>
      </c>
      <c r="E188" s="12">
        <v>0.29108755924170598</v>
      </c>
      <c r="F188" s="13">
        <v>3193</v>
      </c>
      <c r="G188" s="14">
        <v>485537.46658425801</v>
      </c>
      <c r="H188" s="14">
        <v>1087861.49</v>
      </c>
      <c r="I188" s="14">
        <v>-2528.3799999999701</v>
      </c>
      <c r="J188" s="14">
        <v>33551.9064</v>
      </c>
      <c r="K188" s="14">
        <v>31030.050000000399</v>
      </c>
      <c r="L188" s="14">
        <v>102837.67</v>
      </c>
      <c r="M188" s="14">
        <v>0</v>
      </c>
      <c r="N188" s="14">
        <f t="shared" si="10"/>
        <v>102837.67</v>
      </c>
      <c r="O188" s="14">
        <v>0</v>
      </c>
      <c r="P188" s="14">
        <f t="shared" si="11"/>
        <v>102837.67</v>
      </c>
      <c r="Q188" s="14">
        <f t="shared" si="12"/>
        <v>71807.619999999602</v>
      </c>
      <c r="R188" s="15">
        <f t="shared" si="13"/>
        <v>2.3141316240224774</v>
      </c>
      <c r="S188" s="15">
        <v>6.3908662328977295E-2</v>
      </c>
      <c r="T188" s="16">
        <f t="shared" si="14"/>
        <v>0.21180171887343735</v>
      </c>
    </row>
    <row r="189" spans="1:20" x14ac:dyDescent="0.35">
      <c r="A189" s="8" t="s">
        <v>396</v>
      </c>
      <c r="B189" s="9" t="s">
        <v>397</v>
      </c>
      <c r="C189" s="10" t="s">
        <v>22</v>
      </c>
      <c r="D189" s="11" t="s">
        <v>23</v>
      </c>
      <c r="E189" s="12">
        <v>2.3439973365617401</v>
      </c>
      <c r="F189" s="13">
        <v>1727</v>
      </c>
      <c r="G189" s="14">
        <v>395539.193273157</v>
      </c>
      <c r="H189" s="14">
        <v>2023739.6</v>
      </c>
      <c r="I189" s="14">
        <v>118400</v>
      </c>
      <c r="J189" s="14"/>
      <c r="K189" s="14">
        <v>118400</v>
      </c>
      <c r="L189" s="14">
        <v>271828.270000002</v>
      </c>
      <c r="M189" s="14">
        <v>0</v>
      </c>
      <c r="N189" s="14">
        <f t="shared" si="10"/>
        <v>271828.270000002</v>
      </c>
      <c r="O189" s="14">
        <v>0</v>
      </c>
      <c r="P189" s="14">
        <f t="shared" si="11"/>
        <v>271828.270000002</v>
      </c>
      <c r="Q189" s="14">
        <f t="shared" si="12"/>
        <v>153428.270000002</v>
      </c>
      <c r="R189" s="15">
        <f t="shared" si="13"/>
        <v>1.2958468750000169</v>
      </c>
      <c r="S189" s="15">
        <v>0.29933822491829298</v>
      </c>
      <c r="T189" s="16">
        <f t="shared" si="14"/>
        <v>0.68723472824671261</v>
      </c>
    </row>
    <row r="190" spans="1:20" x14ac:dyDescent="0.35">
      <c r="A190" s="8" t="s">
        <v>398</v>
      </c>
      <c r="B190" s="9" t="s">
        <v>399</v>
      </c>
      <c r="C190" s="10" t="s">
        <v>22</v>
      </c>
      <c r="D190" s="11" t="s">
        <v>23</v>
      </c>
      <c r="E190" s="12">
        <v>0.50075918032786904</v>
      </c>
      <c r="F190" s="13">
        <v>665</v>
      </c>
      <c r="G190" s="14">
        <v>65315.459041566603</v>
      </c>
      <c r="H190" s="14">
        <v>283990</v>
      </c>
      <c r="I190" s="14">
        <v>73609.400000000096</v>
      </c>
      <c r="J190" s="14"/>
      <c r="K190" s="14">
        <v>73609.400000000096</v>
      </c>
      <c r="L190" s="14">
        <v>60996.300000000097</v>
      </c>
      <c r="M190" s="14">
        <v>0</v>
      </c>
      <c r="N190" s="14">
        <f t="shared" si="10"/>
        <v>60996.300000000097</v>
      </c>
      <c r="O190" s="14">
        <v>0</v>
      </c>
      <c r="P190" s="14">
        <f t="shared" si="11"/>
        <v>60996.300000000097</v>
      </c>
      <c r="Q190" s="14">
        <f t="shared" si="12"/>
        <v>-12613.099999999999</v>
      </c>
      <c r="R190" s="15">
        <f t="shared" si="13"/>
        <v>-0.17135175670498581</v>
      </c>
      <c r="S190" s="15">
        <v>1.12698281662776</v>
      </c>
      <c r="T190" s="16">
        <f t="shared" si="14"/>
        <v>0.93387233122226387</v>
      </c>
    </row>
    <row r="191" spans="1:20" x14ac:dyDescent="0.35">
      <c r="A191" s="8" t="s">
        <v>400</v>
      </c>
      <c r="B191" s="9" t="s">
        <v>401</v>
      </c>
      <c r="C191" s="10" t="s">
        <v>22</v>
      </c>
      <c r="D191" s="11" t="s">
        <v>23</v>
      </c>
      <c r="E191" s="12">
        <v>0.53049999999999997</v>
      </c>
      <c r="F191" s="13">
        <v>343</v>
      </c>
      <c r="G191" s="14">
        <v>7858.5876264912404</v>
      </c>
      <c r="H191" s="14">
        <v>38724.17</v>
      </c>
      <c r="I191" s="14">
        <v>23825.07</v>
      </c>
      <c r="J191" s="14"/>
      <c r="K191" s="14">
        <v>23825.07</v>
      </c>
      <c r="L191" s="14">
        <v>31134.730000000101</v>
      </c>
      <c r="M191" s="14">
        <v>0</v>
      </c>
      <c r="N191" s="14">
        <f t="shared" si="10"/>
        <v>31134.730000000101</v>
      </c>
      <c r="O191" s="14">
        <v>0</v>
      </c>
      <c r="P191" s="14">
        <f t="shared" si="11"/>
        <v>31134.730000000101</v>
      </c>
      <c r="Q191" s="14">
        <f t="shared" si="12"/>
        <v>7309.6600000001017</v>
      </c>
      <c r="R191" s="15">
        <f t="shared" si="13"/>
        <v>0.30680539448572874</v>
      </c>
      <c r="S191" s="15">
        <v>3.03172416372706</v>
      </c>
      <c r="T191" s="16">
        <f t="shared" si="14"/>
        <v>3.9618734917512604</v>
      </c>
    </row>
    <row r="192" spans="1:20" x14ac:dyDescent="0.35">
      <c r="A192" s="8" t="s">
        <v>402</v>
      </c>
      <c r="B192" s="9" t="s">
        <v>403</v>
      </c>
      <c r="C192" s="10" t="s">
        <v>22</v>
      </c>
      <c r="D192" s="11" t="s">
        <v>23</v>
      </c>
      <c r="E192" s="12">
        <v>0.85687042253521195</v>
      </c>
      <c r="F192" s="13">
        <v>302</v>
      </c>
      <c r="G192" s="14">
        <v>24447.816476237502</v>
      </c>
      <c r="H192" s="14">
        <v>60900</v>
      </c>
      <c r="I192" s="14">
        <v>7265.1000000000104</v>
      </c>
      <c r="J192" s="14">
        <v>0</v>
      </c>
      <c r="K192" s="14">
        <v>7265.1000000000104</v>
      </c>
      <c r="L192" s="14">
        <v>34165.500000000102</v>
      </c>
      <c r="M192" s="14">
        <v>0</v>
      </c>
      <c r="N192" s="14">
        <f t="shared" si="10"/>
        <v>34165.500000000102</v>
      </c>
      <c r="O192" s="14">
        <v>0</v>
      </c>
      <c r="P192" s="14">
        <f t="shared" si="11"/>
        <v>34165.500000000102</v>
      </c>
      <c r="Q192" s="14">
        <f t="shared" si="12"/>
        <v>26900.400000000092</v>
      </c>
      <c r="R192" s="15">
        <f t="shared" si="13"/>
        <v>3.7026881942437204</v>
      </c>
      <c r="S192" s="15">
        <v>0.29716764305153598</v>
      </c>
      <c r="T192" s="16">
        <f t="shared" si="14"/>
        <v>1.3974867666896911</v>
      </c>
    </row>
    <row r="193" spans="1:21" x14ac:dyDescent="0.35">
      <c r="A193" s="8" t="s">
        <v>404</v>
      </c>
      <c r="B193" s="9" t="s">
        <v>405</v>
      </c>
      <c r="C193" s="10" t="s">
        <v>22</v>
      </c>
      <c r="D193" s="11" t="s">
        <v>23</v>
      </c>
      <c r="E193" s="12">
        <v>1.29440434782609</v>
      </c>
      <c r="F193" s="13">
        <v>208</v>
      </c>
      <c r="G193" s="14">
        <v>10600.607492302201</v>
      </c>
      <c r="H193" s="14">
        <v>22258</v>
      </c>
      <c r="I193" s="14">
        <v>438.2</v>
      </c>
      <c r="J193" s="14">
        <v>0</v>
      </c>
      <c r="K193" s="14">
        <v>438.2</v>
      </c>
      <c r="L193" s="14">
        <v>15706.26</v>
      </c>
      <c r="M193" s="14">
        <v>0</v>
      </c>
      <c r="N193" s="14">
        <f t="shared" si="10"/>
        <v>15706.26</v>
      </c>
      <c r="O193" s="14">
        <v>0</v>
      </c>
      <c r="P193" s="14">
        <f t="shared" si="11"/>
        <v>15706.26</v>
      </c>
      <c r="Q193" s="14">
        <f t="shared" si="12"/>
        <v>15268.06</v>
      </c>
      <c r="R193" s="15">
        <f t="shared" si="13"/>
        <v>34.84267457781835</v>
      </c>
      <c r="S193" s="15">
        <v>4.13372535789297E-2</v>
      </c>
      <c r="T193" s="16">
        <f t="shared" si="14"/>
        <v>1.4816377279703403</v>
      </c>
    </row>
    <row r="194" spans="1:21" x14ac:dyDescent="0.35">
      <c r="A194" s="8" t="s">
        <v>406</v>
      </c>
      <c r="B194" s="9" t="s">
        <v>407</v>
      </c>
      <c r="C194" s="10" t="s">
        <v>22</v>
      </c>
      <c r="D194" s="11" t="s">
        <v>23</v>
      </c>
      <c r="E194" s="12">
        <v>0.420051136363636</v>
      </c>
      <c r="F194" s="13">
        <v>114</v>
      </c>
      <c r="G194" s="14">
        <v>1154.5562540355099</v>
      </c>
      <c r="H194" s="14">
        <v>5907.18</v>
      </c>
      <c r="I194" s="14">
        <v>3768.85</v>
      </c>
      <c r="J194" s="14"/>
      <c r="K194" s="14">
        <v>3768.85</v>
      </c>
      <c r="L194" s="14">
        <v>0</v>
      </c>
      <c r="M194" s="14">
        <v>0</v>
      </c>
      <c r="N194" s="14">
        <f t="shared" si="10"/>
        <v>0</v>
      </c>
      <c r="O194" s="14">
        <v>0</v>
      </c>
      <c r="P194" s="14">
        <f t="shared" si="11"/>
        <v>0</v>
      </c>
      <c r="Q194" s="14">
        <f t="shared" si="12"/>
        <v>-3768.85</v>
      </c>
      <c r="R194" s="15">
        <f t="shared" si="13"/>
        <v>-1</v>
      </c>
      <c r="S194" s="15">
        <v>3.2643277335571699</v>
      </c>
      <c r="T194" s="16">
        <f t="shared" si="14"/>
        <v>0</v>
      </c>
    </row>
    <row r="195" spans="1:21" x14ac:dyDescent="0.35">
      <c r="A195" s="8" t="s">
        <v>408</v>
      </c>
      <c r="B195" s="9" t="s">
        <v>409</v>
      </c>
      <c r="C195" s="10" t="s">
        <v>22</v>
      </c>
      <c r="D195" s="11" t="s">
        <v>23</v>
      </c>
      <c r="E195" s="12">
        <v>0.75969629629629598</v>
      </c>
      <c r="F195" s="13">
        <v>110</v>
      </c>
      <c r="G195" s="14">
        <v>11933.1685105796</v>
      </c>
      <c r="H195" s="14">
        <v>61054.95</v>
      </c>
      <c r="I195" s="14">
        <v>12932.23</v>
      </c>
      <c r="J195" s="14"/>
      <c r="K195" s="14">
        <v>12932.23</v>
      </c>
      <c r="L195" s="14">
        <v>5595.24</v>
      </c>
      <c r="M195" s="14">
        <v>0</v>
      </c>
      <c r="N195" s="14">
        <f t="shared" ref="N195:N207" si="15">L195+M195</f>
        <v>5595.24</v>
      </c>
      <c r="O195" s="14">
        <v>0</v>
      </c>
      <c r="P195" s="14">
        <f t="shared" ref="P195:P207" si="16">N195+O195</f>
        <v>5595.24</v>
      </c>
      <c r="Q195" s="14">
        <f t="shared" ref="Q195:Q207" si="17">P195-K195</f>
        <v>-7336.99</v>
      </c>
      <c r="R195" s="15">
        <f t="shared" ref="R195:R208" si="18">Q195/K195</f>
        <v>-0.56734144072600012</v>
      </c>
      <c r="S195" s="15">
        <v>1.08372139290036</v>
      </c>
      <c r="T195" s="16">
        <f t="shared" ref="T195:T208" si="19">P195/G195</f>
        <v>0.46888133650668073</v>
      </c>
    </row>
    <row r="196" spans="1:21" x14ac:dyDescent="0.35">
      <c r="A196" s="8" t="s">
        <v>410</v>
      </c>
      <c r="B196" s="9" t="s">
        <v>411</v>
      </c>
      <c r="C196" s="10" t="s">
        <v>22</v>
      </c>
      <c r="D196" s="11" t="s">
        <v>23</v>
      </c>
      <c r="E196" s="12">
        <v>1.40165909090909</v>
      </c>
      <c r="F196" s="13">
        <v>101</v>
      </c>
      <c r="G196" s="14">
        <v>9508.0045624958093</v>
      </c>
      <c r="H196" s="14">
        <v>14776.3</v>
      </c>
      <c r="I196" s="14">
        <v>175.28</v>
      </c>
      <c r="J196" s="14">
        <v>0</v>
      </c>
      <c r="K196" s="14">
        <v>175.28</v>
      </c>
      <c r="L196" s="14">
        <v>8659.1699999999892</v>
      </c>
      <c r="M196" s="14">
        <v>0</v>
      </c>
      <c r="N196" s="14">
        <f t="shared" si="15"/>
        <v>8659.1699999999892</v>
      </c>
      <c r="O196" s="14">
        <v>0</v>
      </c>
      <c r="P196" s="14">
        <f t="shared" si="16"/>
        <v>8659.1699999999892</v>
      </c>
      <c r="Q196" s="14">
        <f t="shared" si="17"/>
        <v>8483.8899999999885</v>
      </c>
      <c r="R196" s="15">
        <f t="shared" si="18"/>
        <v>48.40192834322221</v>
      </c>
      <c r="S196" s="15">
        <v>1.8434993257301299E-2</v>
      </c>
      <c r="T196" s="16">
        <f t="shared" si="19"/>
        <v>0.9107242159049822</v>
      </c>
    </row>
    <row r="197" spans="1:21" x14ac:dyDescent="0.35">
      <c r="A197" s="8" t="s">
        <v>412</v>
      </c>
      <c r="B197" s="9" t="s">
        <v>413</v>
      </c>
      <c r="C197" s="10" t="s">
        <v>22</v>
      </c>
      <c r="D197" s="11" t="s">
        <v>23</v>
      </c>
      <c r="E197" s="12">
        <v>0.93643043478260901</v>
      </c>
      <c r="F197" s="13">
        <v>92</v>
      </c>
      <c r="G197" s="14">
        <v>25568.3909688317</v>
      </c>
      <c r="H197" s="14">
        <v>116210</v>
      </c>
      <c r="I197" s="14">
        <v>43497.25</v>
      </c>
      <c r="J197" s="14"/>
      <c r="K197" s="14">
        <v>43497.25</v>
      </c>
      <c r="L197" s="14">
        <v>19684.349999999999</v>
      </c>
      <c r="M197" s="14">
        <v>0</v>
      </c>
      <c r="N197" s="14">
        <f t="shared" si="15"/>
        <v>19684.349999999999</v>
      </c>
      <c r="O197" s="14">
        <v>0</v>
      </c>
      <c r="P197" s="14">
        <f t="shared" si="16"/>
        <v>19684.349999999999</v>
      </c>
      <c r="Q197" s="14">
        <f t="shared" si="17"/>
        <v>-23812.9</v>
      </c>
      <c r="R197" s="15">
        <f t="shared" si="18"/>
        <v>-0.54745759789411974</v>
      </c>
      <c r="S197" s="15">
        <v>1.70121186167029</v>
      </c>
      <c r="T197" s="16">
        <f t="shared" si="19"/>
        <v>0.7698705023712894</v>
      </c>
    </row>
    <row r="198" spans="1:21" x14ac:dyDescent="0.35">
      <c r="A198" s="8" t="s">
        <v>414</v>
      </c>
      <c r="B198" s="9" t="s">
        <v>31</v>
      </c>
      <c r="C198" s="10" t="s">
        <v>22</v>
      </c>
      <c r="D198" s="11" t="s">
        <v>23</v>
      </c>
      <c r="E198" s="12">
        <v>0.65387499999999998</v>
      </c>
      <c r="F198" s="13">
        <v>70</v>
      </c>
      <c r="G198" s="14">
        <v>4768.0078541933899</v>
      </c>
      <c r="H198" s="14">
        <v>24395.07</v>
      </c>
      <c r="I198" s="14">
        <v>8887.2700000000095</v>
      </c>
      <c r="J198" s="14"/>
      <c r="K198" s="14">
        <v>8887.2700000000095</v>
      </c>
      <c r="L198" s="14">
        <v>10281.790000000001</v>
      </c>
      <c r="M198" s="14">
        <v>0</v>
      </c>
      <c r="N198" s="14">
        <f t="shared" si="15"/>
        <v>10281.790000000001</v>
      </c>
      <c r="O198" s="14">
        <v>0</v>
      </c>
      <c r="P198" s="14">
        <f t="shared" si="16"/>
        <v>10281.790000000001</v>
      </c>
      <c r="Q198" s="14">
        <f t="shared" si="17"/>
        <v>1394.5199999999913</v>
      </c>
      <c r="R198" s="15">
        <f t="shared" si="18"/>
        <v>0.15691207761213397</v>
      </c>
      <c r="S198" s="15">
        <v>1.8639377852919801</v>
      </c>
      <c r="T198" s="16">
        <f t="shared" si="19"/>
        <v>2.1564121357219084</v>
      </c>
    </row>
    <row r="199" spans="1:21" x14ac:dyDescent="0.35">
      <c r="A199" s="8" t="s">
        <v>415</v>
      </c>
      <c r="B199" s="9" t="s">
        <v>416</v>
      </c>
      <c r="C199" s="10" t="s">
        <v>22</v>
      </c>
      <c r="D199" s="11" t="s">
        <v>23</v>
      </c>
      <c r="E199" s="12">
        <v>0.67152000000000001</v>
      </c>
      <c r="F199" s="13">
        <v>25</v>
      </c>
      <c r="G199" s="14">
        <v>2370.804235092</v>
      </c>
      <c r="H199" s="14">
        <v>12130</v>
      </c>
      <c r="I199" s="14">
        <v>8431.2000000000007</v>
      </c>
      <c r="J199" s="14"/>
      <c r="K199" s="14">
        <v>8431.2000000000007</v>
      </c>
      <c r="L199" s="14">
        <v>3928.2</v>
      </c>
      <c r="M199" s="14">
        <v>0</v>
      </c>
      <c r="N199" s="14">
        <f t="shared" si="15"/>
        <v>3928.2</v>
      </c>
      <c r="O199" s="14">
        <v>0</v>
      </c>
      <c r="P199" s="14">
        <f t="shared" si="16"/>
        <v>3928.2</v>
      </c>
      <c r="Q199" s="14">
        <f t="shared" si="17"/>
        <v>-4503.0000000000009</v>
      </c>
      <c r="R199" s="15">
        <f t="shared" si="18"/>
        <v>-0.53408767435240545</v>
      </c>
      <c r="S199" s="15">
        <v>3.5562615736903398</v>
      </c>
      <c r="T199" s="16">
        <f t="shared" si="19"/>
        <v>1.6569061004092414</v>
      </c>
    </row>
    <row r="200" spans="1:21" x14ac:dyDescent="0.35">
      <c r="A200" s="8" t="s">
        <v>417</v>
      </c>
      <c r="B200" s="9" t="s">
        <v>418</v>
      </c>
      <c r="C200" s="10" t="s">
        <v>22</v>
      </c>
      <c r="D200" s="11" t="s">
        <v>23</v>
      </c>
      <c r="E200" s="12">
        <v>0.55349999999999999</v>
      </c>
      <c r="F200" s="13">
        <v>16</v>
      </c>
      <c r="G200" s="14">
        <v>3002.6682359864699</v>
      </c>
      <c r="H200" s="14">
        <v>10675</v>
      </c>
      <c r="I200" s="14">
        <v>3864</v>
      </c>
      <c r="J200" s="14"/>
      <c r="K200" s="14">
        <v>3864</v>
      </c>
      <c r="L200" s="14">
        <v>0</v>
      </c>
      <c r="M200" s="14">
        <v>0</v>
      </c>
      <c r="N200" s="14">
        <f t="shared" si="15"/>
        <v>0</v>
      </c>
      <c r="O200" s="14">
        <v>0</v>
      </c>
      <c r="P200" s="14">
        <f t="shared" si="16"/>
        <v>0</v>
      </c>
      <c r="Q200" s="14">
        <f t="shared" si="17"/>
        <v>-3864</v>
      </c>
      <c r="R200" s="15">
        <f t="shared" si="18"/>
        <v>-1</v>
      </c>
      <c r="S200" s="15">
        <v>1.2868554553215801</v>
      </c>
      <c r="T200" s="16">
        <f t="shared" si="19"/>
        <v>0</v>
      </c>
    </row>
    <row r="201" spans="1:21" x14ac:dyDescent="0.35">
      <c r="A201" s="8" t="s">
        <v>419</v>
      </c>
      <c r="B201" s="9" t="s">
        <v>420</v>
      </c>
      <c r="C201" s="10" t="s">
        <v>22</v>
      </c>
      <c r="D201" s="11" t="s">
        <v>23</v>
      </c>
      <c r="E201" s="12">
        <v>1.9360999999999999</v>
      </c>
      <c r="F201" s="13">
        <v>4</v>
      </c>
      <c r="G201" s="14">
        <v>188.066794143744</v>
      </c>
      <c r="H201" s="14">
        <v>450</v>
      </c>
      <c r="I201" s="14">
        <v>12.52</v>
      </c>
      <c r="J201" s="14">
        <v>0</v>
      </c>
      <c r="K201" s="14">
        <v>12.52</v>
      </c>
      <c r="L201" s="14">
        <v>543.69000000000005</v>
      </c>
      <c r="M201" s="14">
        <v>0</v>
      </c>
      <c r="N201" s="14">
        <f t="shared" si="15"/>
        <v>543.69000000000005</v>
      </c>
      <c r="O201" s="14">
        <v>0</v>
      </c>
      <c r="P201" s="14">
        <f t="shared" si="16"/>
        <v>543.69000000000005</v>
      </c>
      <c r="Q201" s="14">
        <f t="shared" si="17"/>
        <v>531.17000000000007</v>
      </c>
      <c r="R201" s="15">
        <f t="shared" si="18"/>
        <v>42.425718849840266</v>
      </c>
      <c r="S201" s="15">
        <v>6.6572092415371695E-2</v>
      </c>
      <c r="T201" s="16">
        <f t="shared" si="19"/>
        <v>2.8909409684755119</v>
      </c>
    </row>
    <row r="202" spans="1:21" x14ac:dyDescent="0.35">
      <c r="A202" s="8" t="s">
        <v>421</v>
      </c>
      <c r="B202" s="9" t="s">
        <v>422</v>
      </c>
      <c r="C202" s="10" t="s">
        <v>22</v>
      </c>
      <c r="D202" s="11" t="s">
        <v>23</v>
      </c>
      <c r="E202" s="12">
        <v>0.52859999999999996</v>
      </c>
      <c r="F202" s="13">
        <v>4</v>
      </c>
      <c r="G202" s="14">
        <v>3656.47526763016</v>
      </c>
      <c r="H202" s="14">
        <v>16835</v>
      </c>
      <c r="I202" s="14">
        <v>142.78</v>
      </c>
      <c r="J202" s="14"/>
      <c r="K202" s="14">
        <v>142.78</v>
      </c>
      <c r="L202" s="14">
        <v>0</v>
      </c>
      <c r="M202" s="14">
        <v>0</v>
      </c>
      <c r="N202" s="14">
        <f t="shared" si="15"/>
        <v>0</v>
      </c>
      <c r="O202" s="14">
        <v>0</v>
      </c>
      <c r="P202" s="14">
        <f t="shared" si="16"/>
        <v>0</v>
      </c>
      <c r="Q202" s="14">
        <f t="shared" si="17"/>
        <v>-142.78</v>
      </c>
      <c r="R202" s="15">
        <f t="shared" si="18"/>
        <v>-1</v>
      </c>
      <c r="S202" s="15">
        <v>3.9048534325938099E-2</v>
      </c>
      <c r="T202" s="16">
        <f t="shared" si="19"/>
        <v>0</v>
      </c>
    </row>
    <row r="203" spans="1:21" x14ac:dyDescent="0.35">
      <c r="A203" s="8" t="s">
        <v>423</v>
      </c>
      <c r="B203" s="9" t="s">
        <v>424</v>
      </c>
      <c r="C203" s="10" t="s">
        <v>22</v>
      </c>
      <c r="D203" s="11" t="s">
        <v>23</v>
      </c>
      <c r="E203" s="12">
        <v>0.75280000000000002</v>
      </c>
      <c r="F203" s="13">
        <v>3</v>
      </c>
      <c r="G203" s="14">
        <v>856.46035928879996</v>
      </c>
      <c r="H203" s="14">
        <v>4382</v>
      </c>
      <c r="I203" s="14">
        <v>737.17</v>
      </c>
      <c r="J203" s="14"/>
      <c r="K203" s="14">
        <v>737.17</v>
      </c>
      <c r="L203" s="14">
        <v>634.12</v>
      </c>
      <c r="M203" s="14">
        <v>0</v>
      </c>
      <c r="N203" s="14">
        <f t="shared" si="15"/>
        <v>634.12</v>
      </c>
      <c r="O203" s="14">
        <v>0</v>
      </c>
      <c r="P203" s="14">
        <f t="shared" si="16"/>
        <v>634.12</v>
      </c>
      <c r="Q203" s="14">
        <f t="shared" si="17"/>
        <v>-103.04999999999995</v>
      </c>
      <c r="R203" s="15">
        <f t="shared" si="18"/>
        <v>-0.13979136427147057</v>
      </c>
      <c r="S203" s="15">
        <v>0.86071701043133197</v>
      </c>
      <c r="T203" s="16">
        <f t="shared" si="19"/>
        <v>0.7403962052914741</v>
      </c>
    </row>
    <row r="204" spans="1:21" x14ac:dyDescent="0.35">
      <c r="A204" s="8" t="s">
        <v>425</v>
      </c>
      <c r="B204" s="9" t="s">
        <v>426</v>
      </c>
      <c r="C204" s="10" t="s">
        <v>22</v>
      </c>
      <c r="D204" s="11" t="s">
        <v>23</v>
      </c>
      <c r="E204" s="12">
        <v>0.53049999999999997</v>
      </c>
      <c r="F204" s="13">
        <v>2</v>
      </c>
      <c r="G204" s="14">
        <v>32.470005689950199</v>
      </c>
      <c r="H204" s="14">
        <v>160</v>
      </c>
      <c r="I204" s="14">
        <v>67.8</v>
      </c>
      <c r="J204" s="14"/>
      <c r="K204" s="14">
        <v>67.8</v>
      </c>
      <c r="L204" s="14">
        <v>0</v>
      </c>
      <c r="M204" s="14">
        <v>0</v>
      </c>
      <c r="N204" s="14">
        <f t="shared" si="15"/>
        <v>0</v>
      </c>
      <c r="O204" s="14">
        <v>0</v>
      </c>
      <c r="P204" s="14">
        <f t="shared" si="16"/>
        <v>0</v>
      </c>
      <c r="Q204" s="14">
        <f t="shared" si="17"/>
        <v>-67.8</v>
      </c>
      <c r="R204" s="15">
        <f t="shared" si="18"/>
        <v>-1</v>
      </c>
      <c r="S204" s="15">
        <v>2.0880809399114102</v>
      </c>
      <c r="T204" s="16">
        <f t="shared" si="19"/>
        <v>0</v>
      </c>
    </row>
    <row r="205" spans="1:21" x14ac:dyDescent="0.35">
      <c r="A205" s="8" t="s">
        <v>427</v>
      </c>
      <c r="B205" s="9" t="s">
        <v>428</v>
      </c>
      <c r="C205" s="10" t="s">
        <v>22</v>
      </c>
      <c r="D205" s="11" t="s">
        <v>23</v>
      </c>
      <c r="E205" s="12">
        <v>8.8999999999999999E-3</v>
      </c>
      <c r="F205" s="13">
        <v>1</v>
      </c>
      <c r="G205" s="14">
        <v>1.1726978904000001</v>
      </c>
      <c r="H205" s="14">
        <v>6</v>
      </c>
      <c r="I205" s="14">
        <v>2.75</v>
      </c>
      <c r="J205" s="14"/>
      <c r="K205" s="14">
        <v>2.75</v>
      </c>
      <c r="L205" s="14">
        <v>0</v>
      </c>
      <c r="M205" s="14">
        <v>0</v>
      </c>
      <c r="N205" s="14">
        <f t="shared" si="15"/>
        <v>0</v>
      </c>
      <c r="O205" s="14">
        <v>0</v>
      </c>
      <c r="P205" s="14">
        <f t="shared" si="16"/>
        <v>0</v>
      </c>
      <c r="Q205" s="14">
        <f t="shared" si="17"/>
        <v>-2.75</v>
      </c>
      <c r="R205" s="15">
        <f t="shared" si="18"/>
        <v>-1</v>
      </c>
      <c r="S205" s="15">
        <v>2.3450199940770702</v>
      </c>
      <c r="T205" s="16">
        <f t="shared" si="19"/>
        <v>0</v>
      </c>
    </row>
    <row r="206" spans="1:21" x14ac:dyDescent="0.35">
      <c r="A206" s="8" t="s">
        <v>429</v>
      </c>
      <c r="B206" s="9" t="s">
        <v>430</v>
      </c>
      <c r="C206" s="10" t="s">
        <v>22</v>
      </c>
      <c r="D206" s="11" t="s">
        <v>23</v>
      </c>
      <c r="E206" s="12">
        <v>0.77449999999999997</v>
      </c>
      <c r="F206" s="13">
        <v>1</v>
      </c>
      <c r="G206" s="14">
        <v>99.092971738800003</v>
      </c>
      <c r="H206" s="14">
        <v>507</v>
      </c>
      <c r="I206" s="14">
        <v>225</v>
      </c>
      <c r="J206" s="14"/>
      <c r="K206" s="14">
        <v>225</v>
      </c>
      <c r="L206" s="14">
        <v>217.47</v>
      </c>
      <c r="M206" s="14">
        <v>0</v>
      </c>
      <c r="N206" s="14">
        <f t="shared" si="15"/>
        <v>217.47</v>
      </c>
      <c r="O206" s="14">
        <v>0</v>
      </c>
      <c r="P206" s="14">
        <f t="shared" si="16"/>
        <v>217.47</v>
      </c>
      <c r="Q206" s="14">
        <f t="shared" si="17"/>
        <v>-7.5300000000000011</v>
      </c>
      <c r="R206" s="15">
        <f t="shared" si="18"/>
        <v>-3.3466666666666672E-2</v>
      </c>
      <c r="S206" s="15">
        <v>2.2705949377830699</v>
      </c>
      <c r="T206" s="16">
        <f t="shared" si="19"/>
        <v>2.1946056938652623</v>
      </c>
    </row>
    <row r="207" spans="1:21" x14ac:dyDescent="0.35">
      <c r="A207" s="8" t="s">
        <v>431</v>
      </c>
      <c r="B207" s="9" t="s">
        <v>432</v>
      </c>
      <c r="C207" s="10" t="s">
        <v>22</v>
      </c>
      <c r="D207" s="11" t="s">
        <v>23</v>
      </c>
      <c r="E207" s="12">
        <v>0.53049999999999997</v>
      </c>
      <c r="F207" s="13">
        <v>1</v>
      </c>
      <c r="G207" s="14">
        <v>136.063239303035</v>
      </c>
      <c r="H207" s="14">
        <v>354</v>
      </c>
      <c r="I207" s="14">
        <v>67.959999999999994</v>
      </c>
      <c r="J207" s="14"/>
      <c r="K207" s="14">
        <v>67.959999999999994</v>
      </c>
      <c r="L207" s="14">
        <v>0</v>
      </c>
      <c r="M207" s="14">
        <v>0</v>
      </c>
      <c r="N207" s="14">
        <f t="shared" si="15"/>
        <v>0</v>
      </c>
      <c r="O207" s="14">
        <v>0</v>
      </c>
      <c r="P207" s="14">
        <f t="shared" si="16"/>
        <v>0</v>
      </c>
      <c r="Q207" s="14">
        <f t="shared" si="17"/>
        <v>-67.959999999999994</v>
      </c>
      <c r="R207" s="15">
        <f t="shared" si="18"/>
        <v>-1</v>
      </c>
      <c r="S207" s="15">
        <v>0.49947362967481501</v>
      </c>
      <c r="T207" s="16">
        <f t="shared" si="19"/>
        <v>0</v>
      </c>
    </row>
    <row r="208" spans="1:21" x14ac:dyDescent="0.35">
      <c r="A208" s="19" t="s">
        <v>433</v>
      </c>
      <c r="B208" s="20"/>
      <c r="C208" s="21"/>
      <c r="D208" s="22"/>
      <c r="E208" s="23"/>
      <c r="F208" s="24">
        <f t="shared" ref="F208:Q208" si="20">SUM(F2:F207)</f>
        <v>20548767</v>
      </c>
      <c r="G208" s="25">
        <f t="shared" si="20"/>
        <v>2108745852.4753535</v>
      </c>
      <c r="H208" s="25">
        <f t="shared" si="20"/>
        <v>14907013431.589935</v>
      </c>
      <c r="I208" s="25">
        <f t="shared" si="20"/>
        <v>1037954839.4537089</v>
      </c>
      <c r="J208" s="25">
        <f t="shared" si="20"/>
        <v>117384872.54949999</v>
      </c>
      <c r="K208" s="25">
        <f>SUM(K2:K207)</f>
        <v>1155347741.4335065</v>
      </c>
      <c r="L208" s="25">
        <f t="shared" si="20"/>
        <v>1022978201.1003714</v>
      </c>
      <c r="M208" s="25">
        <f t="shared" si="20"/>
        <v>48914651.227784112</v>
      </c>
      <c r="N208" s="25">
        <f t="shared" si="20"/>
        <v>1071892852.3281554</v>
      </c>
      <c r="O208" s="25">
        <f>SUM(O2:O207)</f>
        <v>17213317</v>
      </c>
      <c r="P208" s="25">
        <f t="shared" si="20"/>
        <v>1089106169.3281553</v>
      </c>
      <c r="Q208" s="25">
        <f t="shared" si="20"/>
        <v>-66241572.105351254</v>
      </c>
      <c r="R208" s="26">
        <f t="shared" si="18"/>
        <v>-5.7334748430945576E-2</v>
      </c>
      <c r="S208" s="27">
        <f>K208/G208</f>
        <v>0.54788382396925661</v>
      </c>
      <c r="T208" s="28">
        <f t="shared" si="19"/>
        <v>0.51647104275259481</v>
      </c>
      <c r="U208" s="18"/>
    </row>
    <row r="209" spans="1:20" x14ac:dyDescent="0.35">
      <c r="A209" s="35" t="s">
        <v>434</v>
      </c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7"/>
    </row>
  </sheetData>
  <mergeCells count="1">
    <mergeCell ref="A209:T209"/>
  </mergeCells>
  <printOptions horizontalCentered="1"/>
  <pageMargins left="0.45" right="0.45" top="0.75" bottom="0.75" header="0.3" footer="0.3"/>
  <pageSetup paperSize="5" scale="67" orientation="landscape" r:id="rId1"/>
  <headerFooter>
    <oddHeader>&amp;CEAPG Simulation in House's PCB APC 17-01 - Summary Results by Provider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EAPG Simul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Navigant</dc:creator>
  <cp:lastModifiedBy>Wallace, Thomas J.</cp:lastModifiedBy>
  <dcterms:created xsi:type="dcterms:W3CDTF">2017-04-03T15:29:04Z</dcterms:created>
  <dcterms:modified xsi:type="dcterms:W3CDTF">2017-04-03T19:37:57Z</dcterms:modified>
</cp:coreProperties>
</file>